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24226"/>
  <mc:AlternateContent xmlns:mc="http://schemas.openxmlformats.org/markup-compatibility/2006">
    <mc:Choice Requires="x15">
      <x15ac:absPath xmlns:x15ac="http://schemas.microsoft.com/office/spreadsheetml/2010/11/ac" url="\\Landisk-35b350\スケートホッケー\■■ 高体連 ■■\☆R6年度2024\22　R5会計\■R6_年度初め作業関係\R6_会計関係様式\R6\"/>
    </mc:Choice>
  </mc:AlternateContent>
  <xr:revisionPtr revIDLastSave="0" documentId="13_ncr:1_{B94DFE9E-8C1F-4943-9900-0D1C7F4D5CB7}" xr6:coauthVersionLast="36" xr6:coauthVersionMax="47" xr10:uidLastSave="{00000000-0000-0000-0000-000000000000}"/>
  <bookViews>
    <workbookView xWindow="396" yWindow="336" windowWidth="16368" windowHeight="15156" tabRatio="666" xr2:uid="{00000000-000D-0000-FFFF-FFFF00000000}"/>
  </bookViews>
  <sheets>
    <sheet name="目次" sheetId="21" r:id="rId1"/>
    <sheet name="１" sheetId="1" r:id="rId2"/>
    <sheet name="２" sheetId="6" r:id="rId3"/>
    <sheet name="３" sheetId="2" r:id="rId4"/>
    <sheet name="４" sheetId="28" r:id="rId5"/>
    <sheet name="５" sheetId="3" r:id="rId6"/>
    <sheet name="６" sheetId="4" r:id="rId7"/>
    <sheet name="７" sheetId="5" r:id="rId8"/>
    <sheet name="８" sheetId="8" r:id="rId9"/>
    <sheet name="９" sheetId="22" r:id="rId10"/>
    <sheet name="10" sheetId="23" r:id="rId11"/>
    <sheet name="11" sheetId="9" r:id="rId12"/>
    <sheet name="12" sheetId="10" r:id="rId13"/>
    <sheet name="13" sheetId="11" r:id="rId14"/>
    <sheet name="14" sheetId="12" r:id="rId15"/>
    <sheet name="15" sheetId="13" r:id="rId16"/>
    <sheet name="16" sheetId="14" r:id="rId17"/>
    <sheet name="17" sheetId="16" r:id="rId18"/>
    <sheet name="18" sheetId="7" r:id="rId19"/>
    <sheet name="19" sheetId="17" r:id="rId20"/>
    <sheet name="20" sheetId="19" r:id="rId21"/>
    <sheet name="21" sheetId="25" r:id="rId22"/>
    <sheet name="22" sheetId="26" r:id="rId23"/>
  </sheets>
  <definedNames>
    <definedName name="_xlnm.Print_Area" localSheetId="1">'１'!$A$1:$D$27</definedName>
    <definedName name="_xlnm.Print_Area" localSheetId="10">'10'!$A$1:$G$16</definedName>
    <definedName name="_xlnm.Print_Area" localSheetId="11">'11'!$A$1:$I$37</definedName>
    <definedName name="_xlnm.Print_Area" localSheetId="12">'12'!$A$1:$D$30</definedName>
    <definedName name="_xlnm.Print_Area" localSheetId="13">'13'!$A$1:$F$36</definedName>
    <definedName name="_xlnm.Print_Area" localSheetId="14">'14'!$A$1:$S$38</definedName>
    <definedName name="_xlnm.Print_Area" localSheetId="15">'15'!$A$1:$D$28</definedName>
    <definedName name="_xlnm.Print_Area" localSheetId="16">'16'!$A$1:$J$39</definedName>
    <definedName name="_xlnm.Print_Area" localSheetId="17">'17'!$A$1:$E$30</definedName>
    <definedName name="_xlnm.Print_Area" localSheetId="18">'18'!$A$1:$L$33</definedName>
    <definedName name="_xlnm.Print_Area" localSheetId="19">'19'!$A$1:$I$15</definedName>
    <definedName name="_xlnm.Print_Area" localSheetId="2">'２'!$A$1:$V$24</definedName>
    <definedName name="_xlnm.Print_Area" localSheetId="20">'20'!$A$1:$J$75</definedName>
    <definedName name="_xlnm.Print_Area" localSheetId="21">'21'!$A$1:$C$22</definedName>
    <definedName name="_xlnm.Print_Area" localSheetId="22">'22'!$A$1:$M$25</definedName>
    <definedName name="_xlnm.Print_Area" localSheetId="3">'３'!$A$1:$F$33</definedName>
    <definedName name="_xlnm.Print_Area" localSheetId="4">'４'!$A$1:$G$82</definedName>
    <definedName name="_xlnm.Print_Area" localSheetId="5">'５'!$A$1:$D$27</definedName>
    <definedName name="_xlnm.Print_Area" localSheetId="6">'６'!$A$1:$F$33</definedName>
    <definedName name="_xlnm.Print_Area" localSheetId="7">'７'!$A$1:$F$44</definedName>
    <definedName name="_xlnm.Print_Area" localSheetId="8">'８'!$A$1:$I$49</definedName>
    <definedName name="_xlnm.Print_Area" localSheetId="9">'９'!$A$1:$H$16</definedName>
  </definedNames>
  <calcPr calcId="191029"/>
</workbook>
</file>

<file path=xl/calcChain.xml><?xml version="1.0" encoding="utf-8"?>
<calcChain xmlns="http://schemas.openxmlformats.org/spreadsheetml/2006/main">
  <c r="D54" i="28" l="1"/>
  <c r="G11" i="22"/>
  <c r="G12" i="22"/>
  <c r="G13" i="22"/>
  <c r="G14" i="22"/>
  <c r="G10" i="22"/>
  <c r="E15" i="22"/>
  <c r="F15" i="22"/>
  <c r="D15" i="22"/>
  <c r="L10" i="6"/>
  <c r="S10" i="6"/>
  <c r="G15" i="22" l="1"/>
  <c r="R11" i="6"/>
  <c r="R12" i="6"/>
  <c r="R13" i="6"/>
  <c r="R14" i="6"/>
  <c r="R15" i="6"/>
  <c r="R16" i="6"/>
  <c r="R17" i="6"/>
  <c r="S17" i="6" s="1"/>
  <c r="R18" i="6"/>
  <c r="R19" i="6"/>
  <c r="R10" i="6"/>
  <c r="G8" i="9"/>
  <c r="G9" i="9"/>
  <c r="G10" i="9"/>
  <c r="G11" i="9"/>
  <c r="G12" i="9"/>
  <c r="G13" i="9"/>
  <c r="G14" i="9"/>
  <c r="G15" i="9"/>
  <c r="G16" i="9"/>
  <c r="G17" i="9"/>
  <c r="G18" i="9"/>
  <c r="G19" i="9"/>
  <c r="G20" i="9"/>
  <c r="G21" i="9"/>
  <c r="G22" i="9"/>
  <c r="G23" i="9"/>
  <c r="G24" i="9"/>
  <c r="G25" i="9"/>
  <c r="G26" i="9"/>
  <c r="G7" i="9"/>
  <c r="G27" i="9" s="1"/>
  <c r="G28" i="9" s="1"/>
  <c r="C37" i="28"/>
  <c r="K37" i="28"/>
  <c r="L53" i="28"/>
  <c r="L52" i="28"/>
  <c r="L51" i="28"/>
  <c r="L50" i="28"/>
  <c r="L49" i="28"/>
  <c r="D49" i="28"/>
  <c r="D50" i="28"/>
  <c r="F50" i="28" s="1"/>
  <c r="F21" i="28"/>
  <c r="F22" i="28"/>
  <c r="F23" i="28"/>
  <c r="F24" i="28"/>
  <c r="F25" i="28"/>
  <c r="F26" i="28"/>
  <c r="D27" i="28"/>
  <c r="E27" i="28"/>
  <c r="N80" i="28"/>
  <c r="F80" i="28"/>
  <c r="N79" i="28"/>
  <c r="F79" i="28"/>
  <c r="N78" i="28"/>
  <c r="F78" i="28"/>
  <c r="N77" i="28"/>
  <c r="F77" i="28"/>
  <c r="N76" i="28"/>
  <c r="F76" i="28"/>
  <c r="N75" i="28"/>
  <c r="F75" i="28"/>
  <c r="N74" i="28"/>
  <c r="F74" i="28"/>
  <c r="N73" i="28"/>
  <c r="F73" i="28"/>
  <c r="N72" i="28"/>
  <c r="F72" i="28"/>
  <c r="M71" i="28"/>
  <c r="L71" i="28"/>
  <c r="E71" i="28"/>
  <c r="D71" i="28"/>
  <c r="F71" i="28" s="1"/>
  <c r="N70" i="28"/>
  <c r="F70" i="28"/>
  <c r="N69" i="28"/>
  <c r="F69" i="28"/>
  <c r="N68" i="28"/>
  <c r="F68" i="28"/>
  <c r="N67" i="28"/>
  <c r="F67" i="28"/>
  <c r="N66" i="28"/>
  <c r="F66" i="28"/>
  <c r="N65" i="28"/>
  <c r="F65" i="28"/>
  <c r="N64" i="28"/>
  <c r="F64" i="28"/>
  <c r="N63" i="28"/>
  <c r="F63" i="28"/>
  <c r="N62" i="28"/>
  <c r="F62" i="28"/>
  <c r="M61" i="28"/>
  <c r="N61" i="28" s="1"/>
  <c r="L61" i="28"/>
  <c r="E61" i="28"/>
  <c r="D61" i="28"/>
  <c r="N60" i="28"/>
  <c r="F60" i="28"/>
  <c r="N59" i="28"/>
  <c r="F59" i="28"/>
  <c r="N58" i="28"/>
  <c r="F58" i="28"/>
  <c r="N57" i="28"/>
  <c r="F57" i="28"/>
  <c r="N56" i="28"/>
  <c r="F56" i="28"/>
  <c r="N55" i="28"/>
  <c r="F55" i="28"/>
  <c r="M54" i="28"/>
  <c r="L54" i="28"/>
  <c r="N54" i="28"/>
  <c r="E54" i="28"/>
  <c r="F54" i="28" s="1"/>
  <c r="N53" i="28"/>
  <c r="N52" i="28"/>
  <c r="E52" i="28"/>
  <c r="F52" i="28" s="1"/>
  <c r="D52" i="28"/>
  <c r="C52" i="28"/>
  <c r="N51" i="28"/>
  <c r="E51" i="28"/>
  <c r="F51" i="28" s="1"/>
  <c r="D51" i="28"/>
  <c r="C51" i="28"/>
  <c r="N50" i="28"/>
  <c r="E50" i="28"/>
  <c r="C50" i="28"/>
  <c r="N49" i="28"/>
  <c r="E49" i="28"/>
  <c r="C49" i="28"/>
  <c r="M48" i="28"/>
  <c r="M27" i="28"/>
  <c r="L27" i="28"/>
  <c r="N27" i="28" s="1"/>
  <c r="N26" i="28"/>
  <c r="N25" i="28"/>
  <c r="N24" i="28"/>
  <c r="N23" i="28"/>
  <c r="N22" i="28"/>
  <c r="N21" i="28"/>
  <c r="N20" i="28"/>
  <c r="F20" i="28"/>
  <c r="N19" i="28"/>
  <c r="F19" i="28"/>
  <c r="N18" i="28"/>
  <c r="F18" i="28"/>
  <c r="N17" i="28"/>
  <c r="F17" i="28"/>
  <c r="M13" i="28"/>
  <c r="N30" i="28"/>
  <c r="L13" i="28"/>
  <c r="N13" i="28" s="1"/>
  <c r="E13" i="28"/>
  <c r="D13" i="28"/>
  <c r="N12" i="28"/>
  <c r="F12" i="28"/>
  <c r="N11" i="28"/>
  <c r="F11" i="28"/>
  <c r="N10" i="28"/>
  <c r="F10" i="28"/>
  <c r="N9" i="28"/>
  <c r="F9" i="28"/>
  <c r="P73" i="6"/>
  <c r="R73" i="6"/>
  <c r="N64" i="6"/>
  <c r="N73" i="6" s="1"/>
  <c r="S64" i="6"/>
  <c r="S73" i="6" s="1"/>
  <c r="N65" i="6"/>
  <c r="N66" i="6"/>
  <c r="S66" i="6"/>
  <c r="N67" i="6"/>
  <c r="N68" i="6"/>
  <c r="S68" i="6"/>
  <c r="N69" i="6"/>
  <c r="S69" i="6"/>
  <c r="N70" i="6"/>
  <c r="S70" i="6"/>
  <c r="N71" i="6"/>
  <c r="S71" i="6" s="1"/>
  <c r="N72" i="6"/>
  <c r="S72" i="6" s="1"/>
  <c r="S67" i="6"/>
  <c r="S65" i="6"/>
  <c r="N63" i="6"/>
  <c r="S63" i="6"/>
  <c r="L11" i="6"/>
  <c r="N11" i="6"/>
  <c r="L12" i="6"/>
  <c r="N12" i="6"/>
  <c r="L13" i="6"/>
  <c r="N13" i="6"/>
  <c r="L14" i="6"/>
  <c r="N14" i="6"/>
  <c r="S14" i="6" s="1"/>
  <c r="L15" i="6"/>
  <c r="L16" i="6"/>
  <c r="N16" i="6" s="1"/>
  <c r="S16" i="6" s="1"/>
  <c r="L17" i="6"/>
  <c r="N17" i="6"/>
  <c r="L18" i="6"/>
  <c r="N18" i="6" s="1"/>
  <c r="S18" i="6" s="1"/>
  <c r="L19" i="6"/>
  <c r="N19" i="6" s="1"/>
  <c r="S19" i="6" s="1"/>
  <c r="N10" i="6"/>
  <c r="P11" i="6"/>
  <c r="P12" i="6"/>
  <c r="S12" i="6" s="1"/>
  <c r="P13" i="6"/>
  <c r="P14" i="6"/>
  <c r="P15" i="6"/>
  <c r="P16" i="6"/>
  <c r="P17" i="6"/>
  <c r="P18" i="6"/>
  <c r="P19" i="6"/>
  <c r="P10" i="6"/>
  <c r="N15" i="6"/>
  <c r="S15" i="6" s="1"/>
  <c r="J27" i="16"/>
  <c r="J14" i="16" s="1"/>
  <c r="J16" i="16" s="1"/>
  <c r="I27" i="16"/>
  <c r="I14" i="16"/>
  <c r="I16" i="16"/>
  <c r="AC17" i="26"/>
  <c r="AC15" i="26"/>
  <c r="AC13" i="26"/>
  <c r="AC16" i="26" s="1"/>
  <c r="AC12" i="26"/>
  <c r="Q33" i="9"/>
  <c r="G33" i="9"/>
  <c r="Q27" i="9"/>
  <c r="Q28" i="9" s="1"/>
  <c r="Q8" i="9"/>
  <c r="Q9" i="9"/>
  <c r="Q10" i="9"/>
  <c r="Q11" i="9"/>
  <c r="Q12" i="9"/>
  <c r="Q13" i="9"/>
  <c r="Q14" i="9"/>
  <c r="Q15" i="9"/>
  <c r="Q16" i="9"/>
  <c r="Q17" i="9"/>
  <c r="Q18" i="9"/>
  <c r="Q19" i="9"/>
  <c r="Q20" i="9"/>
  <c r="Q21" i="9"/>
  <c r="Q7" i="9"/>
  <c r="N20" i="22"/>
  <c r="O20" i="22"/>
  <c r="M20" i="22"/>
  <c r="P19" i="22"/>
  <c r="P18" i="22"/>
  <c r="P17" i="22"/>
  <c r="P16" i="22"/>
  <c r="P15" i="22"/>
  <c r="P14" i="22"/>
  <c r="P10" i="22"/>
  <c r="P20" i="22" s="1"/>
  <c r="P11" i="22"/>
  <c r="P12" i="22"/>
  <c r="P13" i="22"/>
  <c r="D15" i="23"/>
  <c r="K19" i="23"/>
  <c r="K30" i="11"/>
  <c r="L30" i="11" s="1"/>
  <c r="J30" i="11"/>
  <c r="L29" i="11"/>
  <c r="L28" i="11"/>
  <c r="L27" i="11"/>
  <c r="L26" i="11"/>
  <c r="L25" i="11"/>
  <c r="L24" i="11"/>
  <c r="L23" i="11"/>
  <c r="L22" i="11"/>
  <c r="L21" i="11"/>
  <c r="L20" i="11"/>
  <c r="L19" i="11"/>
  <c r="K15" i="11"/>
  <c r="J15" i="11"/>
  <c r="L14" i="11"/>
  <c r="L13" i="11"/>
  <c r="L12" i="11"/>
  <c r="L11" i="11"/>
  <c r="L10" i="11"/>
  <c r="L9" i="11"/>
  <c r="M17" i="26"/>
  <c r="M13" i="26"/>
  <c r="M15" i="26"/>
  <c r="M16" i="26" s="1"/>
  <c r="M12" i="26"/>
  <c r="H30" i="10"/>
  <c r="H15" i="10"/>
  <c r="M44" i="5"/>
  <c r="M45" i="5" s="1"/>
  <c r="M17" i="5"/>
  <c r="K27" i="4"/>
  <c r="H30" i="4" s="1"/>
  <c r="J27" i="4"/>
  <c r="L26" i="4"/>
  <c r="L25" i="4"/>
  <c r="L24" i="4"/>
  <c r="L23" i="4"/>
  <c r="L22" i="4"/>
  <c r="L21" i="4"/>
  <c r="L20" i="4"/>
  <c r="L19" i="4"/>
  <c r="L18" i="4"/>
  <c r="K14" i="4"/>
  <c r="L14" i="4" s="1"/>
  <c r="J14" i="4"/>
  <c r="L13" i="4"/>
  <c r="L12" i="4"/>
  <c r="L11" i="4"/>
  <c r="L10" i="4"/>
  <c r="L9" i="4"/>
  <c r="H14" i="3"/>
  <c r="H27" i="3"/>
  <c r="H28" i="13"/>
  <c r="H15" i="13" s="1"/>
  <c r="H17" i="13" s="1"/>
  <c r="C28" i="13"/>
  <c r="C17" i="13"/>
  <c r="T11" i="14"/>
  <c r="H11" i="14"/>
  <c r="D27" i="16"/>
  <c r="C27" i="16"/>
  <c r="D16" i="16"/>
  <c r="A29" i="16"/>
  <c r="C16" i="16"/>
  <c r="W29" i="7"/>
  <c r="J29" i="7"/>
  <c r="K27" i="2"/>
  <c r="L32" i="2" s="1"/>
  <c r="J27" i="2"/>
  <c r="L26" i="2"/>
  <c r="L25" i="2"/>
  <c r="L24" i="2"/>
  <c r="L23" i="2"/>
  <c r="L22" i="2"/>
  <c r="L21" i="2"/>
  <c r="L20" i="2"/>
  <c r="L19" i="2"/>
  <c r="L18" i="2"/>
  <c r="K14" i="2"/>
  <c r="J14" i="2"/>
  <c r="L13" i="2"/>
  <c r="L12" i="2"/>
  <c r="L11" i="2"/>
  <c r="L10" i="2"/>
  <c r="L9" i="2"/>
  <c r="N35" i="6"/>
  <c r="S35" i="6" s="1"/>
  <c r="S45" i="6" s="1"/>
  <c r="S37" i="6"/>
  <c r="S38" i="6"/>
  <c r="S39" i="6"/>
  <c r="S40" i="6"/>
  <c r="S41" i="6"/>
  <c r="S42" i="6"/>
  <c r="S43" i="6"/>
  <c r="S44" i="6"/>
  <c r="R45" i="6"/>
  <c r="P45" i="6"/>
  <c r="S36" i="6"/>
  <c r="H27" i="1"/>
  <c r="H14" i="1"/>
  <c r="E18" i="2"/>
  <c r="E9" i="2"/>
  <c r="E9" i="11"/>
  <c r="E10" i="11"/>
  <c r="E11" i="11"/>
  <c r="E12" i="11"/>
  <c r="E13" i="11"/>
  <c r="E14" i="11"/>
  <c r="C15" i="11"/>
  <c r="D15" i="11"/>
  <c r="A33" i="11" s="1"/>
  <c r="E19" i="11"/>
  <c r="E20" i="11"/>
  <c r="E21" i="11"/>
  <c r="E22" i="11"/>
  <c r="E23" i="11"/>
  <c r="E24" i="11"/>
  <c r="E25" i="11"/>
  <c r="E26" i="11"/>
  <c r="E27" i="11"/>
  <c r="E28" i="11"/>
  <c r="E29" i="11"/>
  <c r="C30" i="11"/>
  <c r="E30" i="11" s="1"/>
  <c r="D30" i="11"/>
  <c r="C15" i="10"/>
  <c r="C30" i="10"/>
  <c r="F17" i="5"/>
  <c r="F42" i="5"/>
  <c r="E9" i="4"/>
  <c r="E10" i="4"/>
  <c r="E11" i="4"/>
  <c r="E12" i="4"/>
  <c r="E13" i="4"/>
  <c r="C14" i="4"/>
  <c r="D14" i="4"/>
  <c r="A30" i="4" s="1"/>
  <c r="E18" i="4"/>
  <c r="E19" i="4"/>
  <c r="E20" i="4"/>
  <c r="E21" i="4"/>
  <c r="E22" i="4"/>
  <c r="E23" i="4"/>
  <c r="E24" i="4"/>
  <c r="E25" i="4"/>
  <c r="E26" i="4"/>
  <c r="C27" i="4"/>
  <c r="E27" i="4" s="1"/>
  <c r="D27" i="4"/>
  <c r="E32" i="4" s="1"/>
  <c r="C14" i="3"/>
  <c r="C27" i="3"/>
  <c r="E10" i="2"/>
  <c r="E11" i="2"/>
  <c r="E12" i="2"/>
  <c r="E13" i="2"/>
  <c r="C14" i="2"/>
  <c r="D14" i="2"/>
  <c r="A30" i="2" s="1"/>
  <c r="E19" i="2"/>
  <c r="E20" i="2"/>
  <c r="E21" i="2"/>
  <c r="E22" i="2"/>
  <c r="E23" i="2"/>
  <c r="E24" i="2"/>
  <c r="E25" i="2"/>
  <c r="E26" i="2"/>
  <c r="C27" i="2"/>
  <c r="D27" i="2"/>
  <c r="C14" i="1"/>
  <c r="C27" i="1"/>
  <c r="L27" i="2"/>
  <c r="L35" i="11"/>
  <c r="L15" i="11"/>
  <c r="A30" i="16"/>
  <c r="E30" i="16"/>
  <c r="M81" i="28"/>
  <c r="F61" i="28"/>
  <c r="I29" i="28"/>
  <c r="S13" i="6"/>
  <c r="N45" i="6"/>
  <c r="S11" i="6"/>
  <c r="E27" i="2"/>
  <c r="E35" i="11"/>
  <c r="E15" i="11"/>
  <c r="AC18" i="26" l="1"/>
  <c r="F30" i="28"/>
  <c r="F13" i="28"/>
  <c r="A29" i="28"/>
  <c r="F27" i="28"/>
  <c r="D48" i="28"/>
  <c r="L48" i="28"/>
  <c r="N48" i="28" s="1"/>
  <c r="N81" i="28" s="1"/>
  <c r="N71" i="28"/>
  <c r="L27" i="4"/>
  <c r="L32" i="4"/>
  <c r="L14" i="2"/>
  <c r="F43" i="5"/>
  <c r="M18" i="26"/>
  <c r="F48" i="28"/>
  <c r="F81" i="28" s="1"/>
  <c r="D81" i="28"/>
  <c r="K30" i="16"/>
  <c r="G29" i="16"/>
  <c r="G30" i="16"/>
  <c r="E14" i="4"/>
  <c r="E48" i="28"/>
  <c r="E81" i="28" s="1"/>
  <c r="H33" i="11"/>
  <c r="H30" i="2"/>
  <c r="F49" i="28"/>
  <c r="E14" i="2"/>
  <c r="E32" i="2"/>
  <c r="L81"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hirafuji</author>
  </authors>
  <commentList>
    <comment ref="A30" authorId="0" shapeId="0" xr:uid="{00000000-0006-0000-0300-000001000000}">
      <text>
        <r>
          <rPr>
            <sz val="9"/>
            <color indexed="81"/>
            <rFont val="ＭＳ Ｐゴシック"/>
            <family val="3"/>
            <charset val="128"/>
          </rPr>
          <t xml:space="preserve">計算式があります！
</t>
        </r>
      </text>
    </comment>
    <comment ref="H30" authorId="0" shapeId="0" xr:uid="{00000000-0006-0000-0300-000002000000}">
      <text>
        <r>
          <rPr>
            <sz val="9"/>
            <color indexed="81"/>
            <rFont val="ＭＳ Ｐゴシック"/>
            <family val="3"/>
            <charset val="128"/>
          </rPr>
          <t xml:space="preserve">計算式があります！
</t>
        </r>
      </text>
    </comment>
    <comment ref="E32" authorId="0" shapeId="0" xr:uid="{00000000-0006-0000-0300-000003000000}">
      <text>
        <r>
          <rPr>
            <b/>
            <sz val="9"/>
            <color indexed="81"/>
            <rFont val="ＭＳ Ｐゴシック"/>
            <family val="3"/>
            <charset val="128"/>
          </rPr>
          <t>計算式があります！</t>
        </r>
      </text>
    </comment>
    <comment ref="L32" authorId="0" shapeId="0" xr:uid="{00000000-0006-0000-0300-000004000000}">
      <text>
        <r>
          <rPr>
            <b/>
            <sz val="9"/>
            <color indexed="81"/>
            <rFont val="ＭＳ Ｐゴシック"/>
            <family val="3"/>
            <charset val="128"/>
          </rPr>
          <t>計算式があります！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hirafuji</author>
  </authors>
  <commentList>
    <comment ref="A29" authorId="0" shapeId="0" xr:uid="{00000000-0006-0000-0400-000001000000}">
      <text>
        <r>
          <rPr>
            <sz val="9"/>
            <color indexed="81"/>
            <rFont val="ＭＳ Ｐゴシック"/>
            <family val="3"/>
            <charset val="128"/>
          </rPr>
          <t xml:space="preserve">計算式があります！
</t>
        </r>
      </text>
    </comment>
    <comment ref="F30" authorId="0" shapeId="0" xr:uid="{00000000-0006-0000-0400-000002000000}">
      <text>
        <r>
          <rPr>
            <b/>
            <sz val="9"/>
            <color indexed="81"/>
            <rFont val="ＭＳ Ｐゴシック"/>
            <family val="3"/>
            <charset val="128"/>
          </rPr>
          <t>計算式があります！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hirafuji</author>
  </authors>
  <commentList>
    <comment ref="A30" authorId="0" shapeId="0" xr:uid="{00000000-0006-0000-0600-000001000000}">
      <text>
        <r>
          <rPr>
            <sz val="9"/>
            <color indexed="81"/>
            <rFont val="ＭＳ Ｐゴシック"/>
            <family val="3"/>
            <charset val="128"/>
          </rPr>
          <t xml:space="preserve">計算式があります！
</t>
        </r>
      </text>
    </comment>
    <comment ref="H30" authorId="0" shapeId="0" xr:uid="{00000000-0006-0000-0600-000002000000}">
      <text>
        <r>
          <rPr>
            <sz val="9"/>
            <color indexed="81"/>
            <rFont val="ＭＳ Ｐゴシック"/>
            <family val="3"/>
            <charset val="128"/>
          </rPr>
          <t xml:space="preserve">計算式があります！
</t>
        </r>
      </text>
    </comment>
    <comment ref="E32" authorId="0" shapeId="0" xr:uid="{00000000-0006-0000-0600-000003000000}">
      <text>
        <r>
          <rPr>
            <b/>
            <sz val="9"/>
            <color indexed="81"/>
            <rFont val="ＭＳ Ｐゴシック"/>
            <family val="3"/>
            <charset val="128"/>
          </rPr>
          <t>計算式があります！</t>
        </r>
      </text>
    </comment>
    <comment ref="L32" authorId="0" shapeId="0" xr:uid="{00000000-0006-0000-0600-000004000000}">
      <text>
        <r>
          <rPr>
            <b/>
            <sz val="9"/>
            <color indexed="81"/>
            <rFont val="ＭＳ Ｐゴシック"/>
            <family val="3"/>
            <charset val="128"/>
          </rPr>
          <t>計算式があります！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hirafuji</author>
  </authors>
  <commentList>
    <comment ref="A33" authorId="0" shapeId="0" xr:uid="{00000000-0006-0000-0D00-000001000000}">
      <text>
        <r>
          <rPr>
            <sz val="9"/>
            <color indexed="81"/>
            <rFont val="ＭＳ Ｐゴシック"/>
            <family val="3"/>
            <charset val="128"/>
          </rPr>
          <t xml:space="preserve">計算式があります！
</t>
        </r>
      </text>
    </comment>
    <comment ref="H33" authorId="0" shapeId="0" xr:uid="{00000000-0006-0000-0D00-000002000000}">
      <text>
        <r>
          <rPr>
            <sz val="9"/>
            <color indexed="81"/>
            <rFont val="ＭＳ Ｐゴシック"/>
            <family val="3"/>
            <charset val="128"/>
          </rPr>
          <t xml:space="preserve">計算式があります！
</t>
        </r>
      </text>
    </comment>
    <comment ref="E35" authorId="0" shapeId="0" xr:uid="{00000000-0006-0000-0D00-000003000000}">
      <text>
        <r>
          <rPr>
            <b/>
            <sz val="9"/>
            <color indexed="81"/>
            <rFont val="ＭＳ Ｐゴシック"/>
            <family val="3"/>
            <charset val="128"/>
          </rPr>
          <t>計算式があります！</t>
        </r>
      </text>
    </comment>
    <comment ref="L35" authorId="0" shapeId="0" xr:uid="{00000000-0006-0000-0D00-000004000000}">
      <text>
        <r>
          <rPr>
            <b/>
            <sz val="9"/>
            <color indexed="81"/>
            <rFont val="ＭＳ Ｐゴシック"/>
            <family val="3"/>
            <charset val="128"/>
          </rPr>
          <t>計算式があります！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hirafuji</author>
  </authors>
  <commentList>
    <comment ref="A29" authorId="0" shapeId="0" xr:uid="{00000000-0006-0000-1100-000001000000}">
      <text>
        <r>
          <rPr>
            <sz val="9"/>
            <color indexed="81"/>
            <rFont val="ＭＳ Ｐゴシック"/>
            <family val="3"/>
            <charset val="128"/>
          </rPr>
          <t xml:space="preserve">計算式があります！
</t>
        </r>
      </text>
    </comment>
    <comment ref="G29" authorId="0" shapeId="0" xr:uid="{00000000-0006-0000-1100-000002000000}">
      <text>
        <r>
          <rPr>
            <sz val="9"/>
            <color indexed="81"/>
            <rFont val="ＭＳ Ｐゴシック"/>
            <family val="3"/>
            <charset val="128"/>
          </rPr>
          <t xml:space="preserve">計算式があります！
</t>
        </r>
      </text>
    </comment>
    <comment ref="A30" authorId="0" shapeId="0" xr:uid="{00000000-0006-0000-1100-000003000000}">
      <text>
        <r>
          <rPr>
            <b/>
            <sz val="9"/>
            <color indexed="81"/>
            <rFont val="ＭＳ Ｐゴシック"/>
            <family val="3"/>
            <charset val="128"/>
          </rPr>
          <t>計算式があります！</t>
        </r>
      </text>
    </comment>
    <comment ref="E30" authorId="0" shapeId="0" xr:uid="{00000000-0006-0000-1100-000004000000}">
      <text>
        <r>
          <rPr>
            <sz val="9"/>
            <color indexed="81"/>
            <rFont val="ＭＳ Ｐゴシック"/>
            <family val="3"/>
            <charset val="128"/>
          </rPr>
          <t xml:space="preserve">計算式あり
</t>
        </r>
      </text>
    </comment>
    <comment ref="G30" authorId="0" shapeId="0" xr:uid="{00000000-0006-0000-1100-000005000000}">
      <text>
        <r>
          <rPr>
            <b/>
            <sz val="9"/>
            <color indexed="81"/>
            <rFont val="ＭＳ Ｐゴシック"/>
            <family val="3"/>
            <charset val="128"/>
          </rPr>
          <t>計算式があります！</t>
        </r>
      </text>
    </comment>
    <comment ref="K30" authorId="0" shapeId="0" xr:uid="{00000000-0006-0000-1100-000006000000}">
      <text>
        <r>
          <rPr>
            <sz val="9"/>
            <color indexed="81"/>
            <rFont val="ＭＳ Ｐゴシック"/>
            <family val="3"/>
            <charset val="128"/>
          </rPr>
          <t xml:space="preserve">計算式あり
</t>
        </r>
      </text>
    </comment>
  </commentList>
</comments>
</file>

<file path=xl/sharedStrings.xml><?xml version="1.0" encoding="utf-8"?>
<sst xmlns="http://schemas.openxmlformats.org/spreadsheetml/2006/main" count="2635" uniqueCount="893">
  <si>
    <t>様式１</t>
    <rPh sb="0" eb="2">
      <t>ヨウシキ</t>
    </rPh>
    <phoneticPr fontId="2"/>
  </si>
  <si>
    <t>収入の部</t>
    <rPh sb="0" eb="2">
      <t>シュウニュウ</t>
    </rPh>
    <rPh sb="3" eb="4">
      <t>ブ</t>
    </rPh>
    <phoneticPr fontId="2"/>
  </si>
  <si>
    <t>№</t>
    <phoneticPr fontId="2"/>
  </si>
  <si>
    <t>内　　　訳</t>
    <rPh sb="0" eb="1">
      <t>ウチ</t>
    </rPh>
    <rPh sb="4" eb="5">
      <t>ヤク</t>
    </rPh>
    <phoneticPr fontId="2"/>
  </si>
  <si>
    <t>予　算　額</t>
    <rPh sb="0" eb="1">
      <t>ヨ</t>
    </rPh>
    <rPh sb="2" eb="3">
      <t>ザン</t>
    </rPh>
    <rPh sb="4" eb="5">
      <t>ガク</t>
    </rPh>
    <phoneticPr fontId="2"/>
  </si>
  <si>
    <t>科　　　目</t>
    <rPh sb="0" eb="1">
      <t>カ</t>
    </rPh>
    <rPh sb="4" eb="5">
      <t>メ</t>
    </rPh>
    <phoneticPr fontId="2"/>
  </si>
  <si>
    <t>岩手県補助金</t>
    <rPh sb="0" eb="2">
      <t>イワテ</t>
    </rPh>
    <rPh sb="2" eb="3">
      <t>ケン</t>
    </rPh>
    <rPh sb="3" eb="6">
      <t>ホジョキン</t>
    </rPh>
    <phoneticPr fontId="2"/>
  </si>
  <si>
    <t>市町村補助金</t>
    <rPh sb="0" eb="3">
      <t>シチョウソン</t>
    </rPh>
    <rPh sb="3" eb="6">
      <t>ホジョキン</t>
    </rPh>
    <phoneticPr fontId="2"/>
  </si>
  <si>
    <t>県高体連補助金</t>
    <rPh sb="0" eb="4">
      <t>ケンコウタイレン</t>
    </rPh>
    <rPh sb="4" eb="7">
      <t>ホジョキン</t>
    </rPh>
    <phoneticPr fontId="2"/>
  </si>
  <si>
    <t>競技団体助成金</t>
    <rPh sb="0" eb="2">
      <t>キョウギ</t>
    </rPh>
    <rPh sb="2" eb="4">
      <t>ダンタイ</t>
    </rPh>
    <rPh sb="4" eb="7">
      <t>ジョセイキン</t>
    </rPh>
    <phoneticPr fontId="2"/>
  </si>
  <si>
    <t>参加料</t>
    <rPh sb="0" eb="2">
      <t>サンカ</t>
    </rPh>
    <rPh sb="2" eb="3">
      <t>リョウ</t>
    </rPh>
    <phoneticPr fontId="2"/>
  </si>
  <si>
    <t>雑収入</t>
    <rPh sb="0" eb="3">
      <t>ザツシュウニュウ</t>
    </rPh>
    <phoneticPr fontId="2"/>
  </si>
  <si>
    <t>支出の部</t>
    <rPh sb="0" eb="2">
      <t>シシュツ</t>
    </rPh>
    <rPh sb="3" eb="4">
      <t>ブ</t>
    </rPh>
    <phoneticPr fontId="2"/>
  </si>
  <si>
    <t>諸謝金費</t>
    <rPh sb="0" eb="1">
      <t>ショ</t>
    </rPh>
    <rPh sb="1" eb="3">
      <t>シャキン</t>
    </rPh>
    <rPh sb="3" eb="4">
      <t>ヒ</t>
    </rPh>
    <phoneticPr fontId="2"/>
  </si>
  <si>
    <t>褒賞費</t>
    <rPh sb="0" eb="2">
      <t>ホウショウ</t>
    </rPh>
    <rPh sb="2" eb="3">
      <t>ヒ</t>
    </rPh>
    <phoneticPr fontId="2"/>
  </si>
  <si>
    <t>旅費</t>
    <rPh sb="0" eb="2">
      <t>リョヒ</t>
    </rPh>
    <phoneticPr fontId="2"/>
  </si>
  <si>
    <t>消耗品費</t>
    <rPh sb="0" eb="2">
      <t>ショウモウ</t>
    </rPh>
    <rPh sb="2" eb="3">
      <t>ヒン</t>
    </rPh>
    <rPh sb="3" eb="4">
      <t>ヒ</t>
    </rPh>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</si>
  <si>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</si>
  <si>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</si>
  <si>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借料及び損料費</t>
    <rPh sb="0" eb="2">
      <t>シャクリョウ</t>
    </rPh>
    <rPh sb="2" eb="3">
      <t>オヨ</t>
    </rPh>
    <rPh sb="4" eb="6">
      <t>ソンリョウ</t>
    </rPh>
    <rPh sb="6" eb="7">
      <t>ヒ</t>
    </rPh>
    <phoneticPr fontId="2"/>
  </si>
  <si>
    <t>会議費</t>
    <rPh sb="0" eb="3">
      <t>カイギヒ</t>
    </rPh>
    <phoneticPr fontId="2"/>
  </si>
  <si>
    <t>食糧費</t>
    <rPh sb="0" eb="3">
      <t>ショクリョウヒ</t>
    </rPh>
    <phoneticPr fontId="2"/>
  </si>
  <si>
    <t>雑費</t>
    <rPh sb="0" eb="2">
      <t>ザッピ</t>
    </rPh>
    <phoneticPr fontId="2"/>
  </si>
  <si>
    <t>競技名</t>
    <rPh sb="0" eb="2">
      <t>キョウギ</t>
    </rPh>
    <rPh sb="2" eb="3">
      <t>メイ</t>
    </rPh>
    <phoneticPr fontId="2"/>
  </si>
  <si>
    <t>（単位　円）</t>
    <rPh sb="1" eb="3">
      <t>タンイ</t>
    </rPh>
    <rPh sb="4" eb="5">
      <t>エン</t>
    </rPh>
    <phoneticPr fontId="2"/>
  </si>
  <si>
    <t>№</t>
    <phoneticPr fontId="2"/>
  </si>
  <si>
    <t>№</t>
    <phoneticPr fontId="2"/>
  </si>
  <si>
    <t>様式３</t>
    <rPh sb="0" eb="2">
      <t>ヨウシキ</t>
    </rPh>
    <phoneticPr fontId="2"/>
  </si>
  <si>
    <t>決　算　額</t>
    <rPh sb="0" eb="1">
      <t>ケツ</t>
    </rPh>
    <rPh sb="2" eb="3">
      <t>ザン</t>
    </rPh>
    <rPh sb="4" eb="5">
      <t>ガク</t>
    </rPh>
    <phoneticPr fontId="2"/>
  </si>
  <si>
    <t>様式５</t>
    <rPh sb="0" eb="2">
      <t>ヨウシキ</t>
    </rPh>
    <phoneticPr fontId="2"/>
  </si>
  <si>
    <t>様式６</t>
    <rPh sb="0" eb="2">
      <t>ヨウシキ</t>
    </rPh>
    <phoneticPr fontId="2"/>
  </si>
  <si>
    <t>様式７</t>
    <rPh sb="0" eb="2">
      <t>ヨウシキ</t>
    </rPh>
    <phoneticPr fontId="2"/>
  </si>
  <si>
    <t>大会名（事業名）</t>
    <rPh sb="0" eb="2">
      <t>タイカイ</t>
    </rPh>
    <rPh sb="2" eb="3">
      <t>メイ</t>
    </rPh>
    <rPh sb="4" eb="6">
      <t>ジギョウ</t>
    </rPh>
    <rPh sb="6" eb="7">
      <t>メイ</t>
    </rPh>
    <phoneticPr fontId="2"/>
  </si>
  <si>
    <t>　　年　　月　　日</t>
    <rPh sb="2" eb="3">
      <t>ネン</t>
    </rPh>
    <rPh sb="5" eb="6">
      <t>ガツ</t>
    </rPh>
    <rPh sb="8" eb="9">
      <t>ニチ</t>
    </rPh>
    <phoneticPr fontId="2"/>
  </si>
  <si>
    <t>専門部長　　　　　　　　　　　　　　印</t>
    <rPh sb="0" eb="2">
      <t>センモン</t>
    </rPh>
    <rPh sb="2" eb="4">
      <t>ブチョウ</t>
    </rPh>
    <rPh sb="18" eb="19">
      <t>イン</t>
    </rPh>
    <phoneticPr fontId="2"/>
  </si>
  <si>
    <t>計</t>
    <rPh sb="0" eb="1">
      <t>ケイ</t>
    </rPh>
    <phoneticPr fontId="2"/>
  </si>
  <si>
    <t>様式２</t>
    <rPh sb="0" eb="2">
      <t>ヨウシキ</t>
    </rPh>
    <phoneticPr fontId="7"/>
  </si>
  <si>
    <t>旅　費　受　領　書</t>
    <rPh sb="0" eb="1">
      <t>タビ</t>
    </rPh>
    <rPh sb="2" eb="3">
      <t>ヒ</t>
    </rPh>
    <rPh sb="4" eb="5">
      <t>ウケ</t>
    </rPh>
    <rPh sb="6" eb="7">
      <t>リョウ</t>
    </rPh>
    <rPh sb="8" eb="9">
      <t>ショ</t>
    </rPh>
    <phoneticPr fontId="7"/>
  </si>
  <si>
    <t>競技(専門部)・事業名</t>
    <rPh sb="0" eb="2">
      <t>キョウギ</t>
    </rPh>
    <rPh sb="3" eb="5">
      <t>センモン</t>
    </rPh>
    <rPh sb="5" eb="6">
      <t>ブ</t>
    </rPh>
    <rPh sb="8" eb="10">
      <t>ジギョウ</t>
    </rPh>
    <rPh sb="10" eb="11">
      <t>メイ</t>
    </rPh>
    <phoneticPr fontId="7"/>
  </si>
  <si>
    <t>現地経費</t>
    <rPh sb="0" eb="2">
      <t>ゲンチ</t>
    </rPh>
    <rPh sb="2" eb="4">
      <t>ケイヒ</t>
    </rPh>
    <phoneticPr fontId="7"/>
  </si>
  <si>
    <t>宿泊料</t>
    <rPh sb="0" eb="3">
      <t>シュクハクリョウ</t>
    </rPh>
    <phoneticPr fontId="7"/>
  </si>
  <si>
    <t>旅費合計</t>
    <rPh sb="0" eb="2">
      <t>リョヒ</t>
    </rPh>
    <rPh sb="2" eb="4">
      <t>ゴウケイ</t>
    </rPh>
    <phoneticPr fontId="7"/>
  </si>
  <si>
    <t>受領印</t>
    <rPh sb="0" eb="3">
      <t>ジュリョウイン</t>
    </rPh>
    <phoneticPr fontId="7"/>
  </si>
  <si>
    <t>前日</t>
    <rPh sb="0" eb="2">
      <t>ゼンジツ</t>
    </rPh>
    <phoneticPr fontId="7"/>
  </si>
  <si>
    <t>1日目</t>
    <rPh sb="1" eb="2">
      <t>ニチ</t>
    </rPh>
    <rPh sb="2" eb="3">
      <t>メ</t>
    </rPh>
    <phoneticPr fontId="7"/>
  </si>
  <si>
    <t>2日目</t>
    <rPh sb="1" eb="2">
      <t>ニチ</t>
    </rPh>
    <rPh sb="2" eb="3">
      <t>メ</t>
    </rPh>
    <phoneticPr fontId="7"/>
  </si>
  <si>
    <t>3日目</t>
    <rPh sb="1" eb="2">
      <t>ニチ</t>
    </rPh>
    <rPh sb="2" eb="3">
      <t>メ</t>
    </rPh>
    <phoneticPr fontId="7"/>
  </si>
  <si>
    <t>会場</t>
    <rPh sb="0" eb="2">
      <t>カイジョウ</t>
    </rPh>
    <phoneticPr fontId="7"/>
  </si>
  <si>
    <t>回数</t>
    <rPh sb="0" eb="2">
      <t>カイスウ</t>
    </rPh>
    <phoneticPr fontId="7"/>
  </si>
  <si>
    <t>日数</t>
    <rPh sb="0" eb="2">
      <t>ニッスウ</t>
    </rPh>
    <phoneticPr fontId="7"/>
  </si>
  <si>
    <t>夜数</t>
    <rPh sb="0" eb="1">
      <t>ヤ</t>
    </rPh>
    <rPh sb="1" eb="2">
      <t>スウ</t>
    </rPh>
    <phoneticPr fontId="7"/>
  </si>
  <si>
    <t>小　計</t>
    <rPh sb="0" eb="1">
      <t>ショウ</t>
    </rPh>
    <rPh sb="2" eb="3">
      <t>ケイ</t>
    </rPh>
    <phoneticPr fontId="7"/>
  </si>
  <si>
    <t>科　　目</t>
    <rPh sb="0" eb="1">
      <t>カ</t>
    </rPh>
    <rPh sb="3" eb="4">
      <t>メ</t>
    </rPh>
    <phoneticPr fontId="2"/>
  </si>
  <si>
    <t>内　　訳</t>
    <rPh sb="0" eb="1">
      <t>ウチ</t>
    </rPh>
    <rPh sb="3" eb="4">
      <t>ヤク</t>
    </rPh>
    <phoneticPr fontId="2"/>
  </si>
  <si>
    <t>金　　額</t>
    <rPh sb="0" eb="1">
      <t>キン</t>
    </rPh>
    <rPh sb="3" eb="4">
      <t>ガク</t>
    </rPh>
    <phoneticPr fontId="2"/>
  </si>
  <si>
    <t>高体連補助金</t>
    <rPh sb="0" eb="3">
      <t>コウタイレン</t>
    </rPh>
    <rPh sb="3" eb="6">
      <t>ホジョキン</t>
    </rPh>
    <phoneticPr fontId="2"/>
  </si>
  <si>
    <t>支　出　明　細　書</t>
    <rPh sb="0" eb="1">
      <t>ササ</t>
    </rPh>
    <rPh sb="2" eb="3">
      <t>デ</t>
    </rPh>
    <rPh sb="4" eb="5">
      <t>メイ</t>
    </rPh>
    <rPh sb="6" eb="7">
      <t>ホソ</t>
    </rPh>
    <rPh sb="8" eb="9">
      <t>ショ</t>
    </rPh>
    <phoneticPr fontId="2"/>
  </si>
  <si>
    <t>専門部</t>
    <rPh sb="0" eb="2">
      <t>センモン</t>
    </rPh>
    <rPh sb="2" eb="3">
      <t>ブ</t>
    </rPh>
    <phoneticPr fontId="2"/>
  </si>
  <si>
    <r>
      <t>　</t>
    </r>
    <r>
      <rPr>
        <u/>
        <sz val="11"/>
        <rFont val="ＭＳ ゴシック"/>
        <family val="3"/>
        <charset val="128"/>
      </rPr>
      <t>№　　　　　.</t>
    </r>
    <phoneticPr fontId="2"/>
  </si>
  <si>
    <t>合　　　計</t>
    <rPh sb="0" eb="1">
      <t>ゴウ</t>
    </rPh>
    <rPh sb="4" eb="5">
      <t>ケイ</t>
    </rPh>
    <phoneticPr fontId="2"/>
  </si>
  <si>
    <t>残　　高</t>
    <rPh sb="0" eb="1">
      <t>ザン</t>
    </rPh>
    <rPh sb="3" eb="4">
      <t>コウ</t>
    </rPh>
    <phoneticPr fontId="2"/>
  </si>
  <si>
    <t>ａ－ｂ</t>
    <phoneticPr fontId="2"/>
  </si>
  <si>
    <t>競技（専門部）・事業名</t>
    <rPh sb="0" eb="2">
      <t>キョウギ</t>
    </rPh>
    <rPh sb="3" eb="5">
      <t>センモン</t>
    </rPh>
    <rPh sb="5" eb="6">
      <t>ブ</t>
    </rPh>
    <rPh sb="8" eb="10">
      <t>ジギョウ</t>
    </rPh>
    <rPh sb="10" eb="11">
      <t>メイ</t>
    </rPh>
    <phoneticPr fontId="7"/>
  </si>
  <si>
    <t>謝金合計</t>
    <rPh sb="0" eb="2">
      <t>シャキン</t>
    </rPh>
    <rPh sb="2" eb="4">
      <t>ゴウケイ</t>
    </rPh>
    <phoneticPr fontId="7"/>
  </si>
  <si>
    <t>様式８</t>
    <rPh sb="0" eb="2">
      <t>ヨウシキ</t>
    </rPh>
    <phoneticPr fontId="2"/>
  </si>
  <si>
    <t>領　収　書　綴</t>
    <rPh sb="0" eb="1">
      <t>リョウ</t>
    </rPh>
    <rPh sb="2" eb="3">
      <t>オサム</t>
    </rPh>
    <rPh sb="4" eb="5">
      <t>ショ</t>
    </rPh>
    <rPh sb="6" eb="7">
      <t>ツヅ</t>
    </rPh>
    <phoneticPr fontId="2"/>
  </si>
  <si>
    <t>大会名</t>
    <rPh sb="0" eb="2">
      <t>タイカイ</t>
    </rPh>
    <rPh sb="2" eb="3">
      <t>メイ</t>
    </rPh>
    <phoneticPr fontId="2"/>
  </si>
  <si>
    <t>事業名</t>
    <rPh sb="0" eb="2">
      <t>ジギョウ</t>
    </rPh>
    <rPh sb="2" eb="3">
      <t>メイ</t>
    </rPh>
    <phoneticPr fontId="2"/>
  </si>
  <si>
    <t>様式18</t>
    <rPh sb="0" eb="2">
      <t>ヨウシキ</t>
    </rPh>
    <phoneticPr fontId="7"/>
  </si>
  <si>
    <t>様式11</t>
    <rPh sb="0" eb="2">
      <t>ヨウシキ</t>
    </rPh>
    <phoneticPr fontId="2"/>
  </si>
  <si>
    <t>現地経費</t>
    <rPh sb="0" eb="2">
      <t>ゲンチ</t>
    </rPh>
    <rPh sb="2" eb="4">
      <t>ケイヒ</t>
    </rPh>
    <phoneticPr fontId="2"/>
  </si>
  <si>
    <t>印</t>
    <rPh sb="0" eb="1">
      <t>イン</t>
    </rPh>
    <phoneticPr fontId="2"/>
  </si>
  <si>
    <t>学　校</t>
    <rPh sb="0" eb="1">
      <t>ガク</t>
    </rPh>
    <rPh sb="2" eb="3">
      <t>コウ</t>
    </rPh>
    <phoneticPr fontId="2"/>
  </si>
  <si>
    <t>名　　　前</t>
    <rPh sb="0" eb="1">
      <t>ナ</t>
    </rPh>
    <rPh sb="4" eb="5">
      <t>マエ</t>
    </rPh>
    <phoneticPr fontId="2"/>
  </si>
  <si>
    <t>合　計</t>
    <rPh sb="0" eb="1">
      <t>ゴウ</t>
    </rPh>
    <rPh sb="2" eb="3">
      <t>ケイ</t>
    </rPh>
    <phoneticPr fontId="2"/>
  </si>
  <si>
    <t>請求合計</t>
    <rPh sb="0" eb="2">
      <t>セイキュウ</t>
    </rPh>
    <rPh sb="2" eb="4">
      <t>ゴウケイ</t>
    </rPh>
    <phoneticPr fontId="2"/>
  </si>
  <si>
    <t>支払合計</t>
    <rPh sb="0" eb="2">
      <t>シハラ</t>
    </rPh>
    <rPh sb="2" eb="4">
      <t>ゴウケイ</t>
    </rPh>
    <phoneticPr fontId="2"/>
  </si>
  <si>
    <t>戻入合計</t>
    <rPh sb="0" eb="2">
      <t>レイニュウ</t>
    </rPh>
    <rPh sb="2" eb="4">
      <t>ゴウケイ</t>
    </rPh>
    <phoneticPr fontId="2"/>
  </si>
  <si>
    <t>戻　入　分</t>
    <rPh sb="0" eb="1">
      <t>モドリ</t>
    </rPh>
    <rPh sb="2" eb="3">
      <t>イリ</t>
    </rPh>
    <rPh sb="4" eb="5">
      <t>ブン</t>
    </rPh>
    <phoneticPr fontId="2"/>
  </si>
  <si>
    <t>円</t>
    <rPh sb="0" eb="1">
      <t>エン</t>
    </rPh>
    <phoneticPr fontId="2"/>
  </si>
  <si>
    <t>様式12</t>
    <rPh sb="0" eb="2">
      <t>ヨウシキ</t>
    </rPh>
    <phoneticPr fontId="2"/>
  </si>
  <si>
    <t>種　目</t>
    <rPh sb="0" eb="1">
      <t>タネ</t>
    </rPh>
    <rPh sb="2" eb="3">
      <t>メ</t>
    </rPh>
    <phoneticPr fontId="2"/>
  </si>
  <si>
    <t>備品費</t>
    <rPh sb="0" eb="2">
      <t>ビヒン</t>
    </rPh>
    <rPh sb="2" eb="3">
      <t>ヒ</t>
    </rPh>
    <phoneticPr fontId="2"/>
  </si>
  <si>
    <t>様式13</t>
    <rPh sb="0" eb="2">
      <t>ヨウシキ</t>
    </rPh>
    <phoneticPr fontId="2"/>
  </si>
  <si>
    <t>東北高等学校選手権大会　決算書</t>
    <rPh sb="0" eb="2">
      <t>トウホク</t>
    </rPh>
    <rPh sb="2" eb="6">
      <t>コウトウガッコウ</t>
    </rPh>
    <rPh sb="6" eb="9">
      <t>センシュケン</t>
    </rPh>
    <rPh sb="9" eb="11">
      <t>タイカイ</t>
    </rPh>
    <rPh sb="12" eb="15">
      <t>ケッサンショ</t>
    </rPh>
    <phoneticPr fontId="2"/>
  </si>
  <si>
    <t>東北高等学校選手権大会　予算書</t>
    <rPh sb="0" eb="2">
      <t>トウホク</t>
    </rPh>
    <rPh sb="2" eb="6">
      <t>コウトウガッコウ</t>
    </rPh>
    <rPh sb="6" eb="9">
      <t>センシュケン</t>
    </rPh>
    <rPh sb="9" eb="11">
      <t>タイカイ</t>
    </rPh>
    <rPh sb="12" eb="15">
      <t>ヨサンショ</t>
    </rPh>
    <phoneticPr fontId="2"/>
  </si>
  <si>
    <t>様式14</t>
    <rPh sb="0" eb="2">
      <t>ヨウシキ</t>
    </rPh>
    <phoneticPr fontId="2"/>
  </si>
  <si>
    <t>強 化 事 業 計 画 書</t>
    <rPh sb="0" eb="1">
      <t>ツヨシ</t>
    </rPh>
    <rPh sb="2" eb="3">
      <t>カ</t>
    </rPh>
    <rPh sb="4" eb="5">
      <t>コト</t>
    </rPh>
    <rPh sb="6" eb="7">
      <t>ギョウ</t>
    </rPh>
    <rPh sb="8" eb="9">
      <t>ケイ</t>
    </rPh>
    <rPh sb="10" eb="11">
      <t>ガ</t>
    </rPh>
    <rPh sb="12" eb="13">
      <t>ショ</t>
    </rPh>
    <phoneticPr fontId="2"/>
  </si>
  <si>
    <t>専門部名</t>
    <rPh sb="0" eb="2">
      <t>センモン</t>
    </rPh>
    <rPh sb="2" eb="4">
      <t>ブメイ</t>
    </rPh>
    <phoneticPr fontId="2"/>
  </si>
  <si>
    <t>１　目　的</t>
    <rPh sb="2" eb="3">
      <t>メ</t>
    </rPh>
    <rPh sb="4" eb="5">
      <t>マト</t>
    </rPh>
    <phoneticPr fontId="2"/>
  </si>
  <si>
    <t>２　主　催</t>
    <rPh sb="2" eb="3">
      <t>シュ</t>
    </rPh>
    <rPh sb="4" eb="5">
      <t>モヨオ</t>
    </rPh>
    <phoneticPr fontId="2"/>
  </si>
  <si>
    <t>３　共　催</t>
    <rPh sb="2" eb="3">
      <t>トモ</t>
    </rPh>
    <rPh sb="4" eb="5">
      <t>モヨオ</t>
    </rPh>
    <phoneticPr fontId="2"/>
  </si>
  <si>
    <t>４　後　援</t>
    <rPh sb="2" eb="3">
      <t>ゴ</t>
    </rPh>
    <rPh sb="4" eb="5">
      <t>エン</t>
    </rPh>
    <phoneticPr fontId="2"/>
  </si>
  <si>
    <t>５　主　管</t>
    <rPh sb="2" eb="3">
      <t>シュ</t>
    </rPh>
    <rPh sb="4" eb="5">
      <t>カン</t>
    </rPh>
    <phoneticPr fontId="2"/>
  </si>
  <si>
    <t>６　期　日</t>
    <rPh sb="2" eb="3">
      <t>キ</t>
    </rPh>
    <rPh sb="4" eb="5">
      <t>ヒ</t>
    </rPh>
    <phoneticPr fontId="2"/>
  </si>
  <si>
    <t>７　会　場</t>
    <rPh sb="2" eb="3">
      <t>カイ</t>
    </rPh>
    <rPh sb="4" eb="5">
      <t>バ</t>
    </rPh>
    <phoneticPr fontId="2"/>
  </si>
  <si>
    <t>８　宿　舎</t>
    <rPh sb="2" eb="3">
      <t>ヤド</t>
    </rPh>
    <rPh sb="4" eb="5">
      <t>シャ</t>
    </rPh>
    <phoneticPr fontId="2"/>
  </si>
  <si>
    <t>電話</t>
    <rPh sb="0" eb="2">
      <t>デンワ</t>
    </rPh>
    <phoneticPr fontId="2"/>
  </si>
  <si>
    <t>９　講　師（指導者名・役職）</t>
    <rPh sb="2" eb="3">
      <t>コウ</t>
    </rPh>
    <rPh sb="4" eb="5">
      <t>シ</t>
    </rPh>
    <rPh sb="6" eb="8">
      <t>シドウ</t>
    </rPh>
    <rPh sb="8" eb="9">
      <t>シャ</t>
    </rPh>
    <rPh sb="9" eb="10">
      <t>メイ</t>
    </rPh>
    <rPh sb="11" eb="13">
      <t>ヤクショク</t>
    </rPh>
    <phoneticPr fontId="2"/>
  </si>
  <si>
    <t>10　参加者</t>
    <rPh sb="3" eb="6">
      <t>サンカシャ</t>
    </rPh>
    <phoneticPr fontId="2"/>
  </si>
  <si>
    <t>指導者　　　名　　生徒　　　名　　計　　　名</t>
    <rPh sb="0" eb="3">
      <t>シドウシャ</t>
    </rPh>
    <rPh sb="6" eb="7">
      <t>メイ</t>
    </rPh>
    <rPh sb="9" eb="11">
      <t>セイト</t>
    </rPh>
    <rPh sb="14" eb="15">
      <t>メイ</t>
    </rPh>
    <rPh sb="17" eb="18">
      <t>ケイ</t>
    </rPh>
    <rPh sb="21" eb="22">
      <t>メイ</t>
    </rPh>
    <phoneticPr fontId="2"/>
  </si>
  <si>
    <t>11　日　程</t>
    <rPh sb="3" eb="4">
      <t>ヒ</t>
    </rPh>
    <rPh sb="5" eb="6">
      <t>ホド</t>
    </rPh>
    <phoneticPr fontId="2"/>
  </si>
  <si>
    <t>（詳細は別添参加者名簿のとおり）</t>
    <rPh sb="1" eb="3">
      <t>ショウサイ</t>
    </rPh>
    <rPh sb="4" eb="6">
      <t>ベッテン</t>
    </rPh>
    <rPh sb="6" eb="8">
      <t>サンカ</t>
    </rPh>
    <rPh sb="8" eb="9">
      <t>シャ</t>
    </rPh>
    <rPh sb="9" eb="11">
      <t>メイボ</t>
    </rPh>
    <phoneticPr fontId="2"/>
  </si>
  <si>
    <t>月/日</t>
    <rPh sb="0" eb="1">
      <t>ツキ</t>
    </rPh>
    <rPh sb="2" eb="3">
      <t>ニチ</t>
    </rPh>
    <phoneticPr fontId="2"/>
  </si>
  <si>
    <t>/</t>
    <phoneticPr fontId="2"/>
  </si>
  <si>
    <t>12　その他</t>
    <rPh sb="5" eb="6">
      <t>タ</t>
    </rPh>
    <phoneticPr fontId="2"/>
  </si>
  <si>
    <t>13　実施責任者</t>
    <rPh sb="3" eb="5">
      <t>ジッシ</t>
    </rPh>
    <rPh sb="5" eb="8">
      <t>セキニンシャ</t>
    </rPh>
    <phoneticPr fontId="2"/>
  </si>
  <si>
    <t>氏名</t>
    <rPh sb="0" eb="2">
      <t>シメイ</t>
    </rPh>
    <phoneticPr fontId="2"/>
  </si>
  <si>
    <t>学校名</t>
    <rPh sb="0" eb="2">
      <t>ガッコウ</t>
    </rPh>
    <rPh sb="2" eb="3">
      <t>メイ</t>
    </rPh>
    <phoneticPr fontId="2"/>
  </si>
  <si>
    <t>　会計担当者</t>
    <rPh sb="1" eb="3">
      <t>カイケイ</t>
    </rPh>
    <rPh sb="3" eb="6">
      <t>タントウシャ</t>
    </rPh>
    <phoneticPr fontId="2"/>
  </si>
  <si>
    <t>様式15</t>
    <rPh sb="0" eb="2">
      <t>ヨウシキ</t>
    </rPh>
    <phoneticPr fontId="2"/>
  </si>
  <si>
    <t>強 化 事 業 予 算 書</t>
    <rPh sb="0" eb="1">
      <t>ツヨシ</t>
    </rPh>
    <rPh sb="2" eb="3">
      <t>カ</t>
    </rPh>
    <rPh sb="4" eb="5">
      <t>コト</t>
    </rPh>
    <rPh sb="6" eb="7">
      <t>ギョウ</t>
    </rPh>
    <rPh sb="8" eb="9">
      <t>ヨ</t>
    </rPh>
    <rPh sb="10" eb="11">
      <t>ザン</t>
    </rPh>
    <rPh sb="12" eb="13">
      <t>ショ</t>
    </rPh>
    <phoneticPr fontId="2"/>
  </si>
  <si>
    <t>専門部名</t>
    <rPh sb="0" eb="2">
      <t>センモン</t>
    </rPh>
    <rPh sb="2" eb="3">
      <t>ブ</t>
    </rPh>
    <rPh sb="3" eb="4">
      <t>メイ</t>
    </rPh>
    <phoneticPr fontId="2"/>
  </si>
  <si>
    <t>収入</t>
    <rPh sb="0" eb="2">
      <t>シュウニュウ</t>
    </rPh>
    <phoneticPr fontId="2"/>
  </si>
  <si>
    <t>摘　　　　要</t>
    <rPh sb="0" eb="1">
      <t>テキ</t>
    </rPh>
    <rPh sb="5" eb="6">
      <t>ヨウ</t>
    </rPh>
    <phoneticPr fontId="2"/>
  </si>
  <si>
    <t>宿泊費</t>
    <rPh sb="0" eb="3">
      <t>シュクハクヒ</t>
    </rPh>
    <phoneticPr fontId="2"/>
  </si>
  <si>
    <t>交通費</t>
    <rPh sb="0" eb="3">
      <t>コウツウヒ</t>
    </rPh>
    <phoneticPr fontId="2"/>
  </si>
  <si>
    <t>会場費</t>
    <rPh sb="0" eb="2">
      <t>カイジョウ</t>
    </rPh>
    <rPh sb="2" eb="3">
      <t>ヒ</t>
    </rPh>
    <phoneticPr fontId="2"/>
  </si>
  <si>
    <t>様式16</t>
    <rPh sb="0" eb="2">
      <t>ヨウシキ</t>
    </rPh>
    <phoneticPr fontId="2"/>
  </si>
  <si>
    <t>事　業　報　告　書</t>
    <rPh sb="0" eb="1">
      <t>コト</t>
    </rPh>
    <rPh sb="2" eb="3">
      <t>ギョウ</t>
    </rPh>
    <rPh sb="4" eb="5">
      <t>ホウ</t>
    </rPh>
    <rPh sb="6" eb="7">
      <t>コク</t>
    </rPh>
    <rPh sb="8" eb="9">
      <t>ショ</t>
    </rPh>
    <phoneticPr fontId="2"/>
  </si>
  <si>
    <t>１　期　日</t>
    <rPh sb="2" eb="3">
      <t>キ</t>
    </rPh>
    <rPh sb="4" eb="5">
      <t>ヒ</t>
    </rPh>
    <phoneticPr fontId="2"/>
  </si>
  <si>
    <t>２　会　場</t>
    <rPh sb="2" eb="3">
      <t>カイ</t>
    </rPh>
    <rPh sb="4" eb="5">
      <t>バ</t>
    </rPh>
    <phoneticPr fontId="2"/>
  </si>
  <si>
    <t>３　参加者</t>
    <rPh sb="2" eb="5">
      <t>サンカシャ</t>
    </rPh>
    <phoneticPr fontId="2"/>
  </si>
  <si>
    <t>指導者</t>
    <rPh sb="0" eb="3">
      <t>シドウシャ</t>
    </rPh>
    <phoneticPr fontId="2"/>
  </si>
  <si>
    <t>名</t>
    <rPh sb="0" eb="1">
      <t>メイ</t>
    </rPh>
    <phoneticPr fontId="2"/>
  </si>
  <si>
    <t>名・生徒</t>
    <rPh sb="0" eb="1">
      <t>メイ</t>
    </rPh>
    <rPh sb="2" eb="4">
      <t>セイト</t>
    </rPh>
    <phoneticPr fontId="2"/>
  </si>
  <si>
    <t>名・合計</t>
    <rPh sb="0" eb="1">
      <t>メイ</t>
    </rPh>
    <rPh sb="2" eb="4">
      <t>ゴウケイ</t>
    </rPh>
    <phoneticPr fontId="2"/>
  </si>
  <si>
    <t>４　指導者名・役職</t>
    <rPh sb="2" eb="5">
      <t>シドウシャ</t>
    </rPh>
    <rPh sb="5" eb="6">
      <t>メイ</t>
    </rPh>
    <rPh sb="7" eb="9">
      <t>ヤクショク</t>
    </rPh>
    <phoneticPr fontId="2"/>
  </si>
  <si>
    <t>５　実施概要</t>
    <rPh sb="2" eb="4">
      <t>ジッシ</t>
    </rPh>
    <rPh sb="4" eb="6">
      <t>ガイヨウ</t>
    </rPh>
    <phoneticPr fontId="2"/>
  </si>
  <si>
    <t>専門部長名　　　　　　　　　印</t>
    <rPh sb="0" eb="2">
      <t>センモン</t>
    </rPh>
    <rPh sb="2" eb="3">
      <t>ブ</t>
    </rPh>
    <rPh sb="3" eb="4">
      <t>チョウ</t>
    </rPh>
    <rPh sb="4" eb="5">
      <t>メイ</t>
    </rPh>
    <rPh sb="14" eb="15">
      <t>イン</t>
    </rPh>
    <phoneticPr fontId="2"/>
  </si>
  <si>
    <t>様式19</t>
    <rPh sb="0" eb="2">
      <t>ヨウシキ</t>
    </rPh>
    <phoneticPr fontId="2"/>
  </si>
  <si>
    <t>男子</t>
    <rPh sb="0" eb="2">
      <t>ダンシ</t>
    </rPh>
    <phoneticPr fontId="2"/>
  </si>
  <si>
    <t>女子</t>
    <rPh sb="0" eb="2">
      <t>ジョシ</t>
    </rPh>
    <phoneticPr fontId="2"/>
  </si>
  <si>
    <t>合計</t>
    <rPh sb="0" eb="2">
      <t>ゴウケイ</t>
    </rPh>
    <phoneticPr fontId="2"/>
  </si>
  <si>
    <t>期　日</t>
    <rPh sb="0" eb="1">
      <t>キ</t>
    </rPh>
    <rPh sb="2" eb="3">
      <t>ヒ</t>
    </rPh>
    <phoneticPr fontId="2"/>
  </si>
  <si>
    <t>会　場</t>
    <rPh sb="0" eb="1">
      <t>カイ</t>
    </rPh>
    <rPh sb="2" eb="3">
      <t>バ</t>
    </rPh>
    <phoneticPr fontId="2"/>
  </si>
  <si>
    <t>ＮＯ</t>
    <phoneticPr fontId="7"/>
  </si>
  <si>
    <t>科　　目</t>
    <rPh sb="0" eb="4">
      <t>カモク</t>
    </rPh>
    <phoneticPr fontId="7"/>
  </si>
  <si>
    <t>項目</t>
    <rPh sb="0" eb="2">
      <t>コウモク</t>
    </rPh>
    <phoneticPr fontId="7"/>
  </si>
  <si>
    <t>予算額・決算額</t>
    <rPh sb="0" eb="3">
      <t>ヨサンガク</t>
    </rPh>
    <rPh sb="4" eb="6">
      <t>ケッサン</t>
    </rPh>
    <rPh sb="6" eb="7">
      <t>ガク</t>
    </rPh>
    <phoneticPr fontId="7"/>
  </si>
  <si>
    <t>単価</t>
    <rPh sb="0" eb="2">
      <t>タンカ</t>
    </rPh>
    <phoneticPr fontId="7"/>
  </si>
  <si>
    <t>備考</t>
    <rPh sb="0" eb="2">
      <t>ビコウ</t>
    </rPh>
    <phoneticPr fontId="7"/>
  </si>
  <si>
    <t>諸謝金費</t>
    <rPh sb="0" eb="1">
      <t>ショ</t>
    </rPh>
    <rPh sb="1" eb="3">
      <t>シャキン</t>
    </rPh>
    <rPh sb="3" eb="4">
      <t>ヒ</t>
    </rPh>
    <phoneticPr fontId="7"/>
  </si>
  <si>
    <t>×</t>
    <phoneticPr fontId="7"/>
  </si>
  <si>
    <t>褒賞費</t>
    <rPh sb="0" eb="2">
      <t>ホウショウ</t>
    </rPh>
    <rPh sb="2" eb="3">
      <t>ヒ</t>
    </rPh>
    <phoneticPr fontId="7"/>
  </si>
  <si>
    <t>旅費</t>
    <rPh sb="0" eb="2">
      <t>リョヒ</t>
    </rPh>
    <phoneticPr fontId="7"/>
  </si>
  <si>
    <t>消耗品費</t>
    <rPh sb="0" eb="2">
      <t>ショウモウ</t>
    </rPh>
    <rPh sb="2" eb="3">
      <t>ヒン</t>
    </rPh>
    <rPh sb="3" eb="4">
      <t>ヒ</t>
    </rPh>
    <phoneticPr fontId="7"/>
  </si>
  <si>
    <t>賃金</t>
    <rPh sb="0" eb="2">
      <t>チンギン</t>
    </rPh>
    <phoneticPr fontId="7"/>
  </si>
  <si>
    <t>印刷製本費</t>
    <rPh sb="0" eb="2">
      <t>インサツ</t>
    </rPh>
    <rPh sb="2" eb="4">
      <t>セイホン</t>
    </rPh>
    <rPh sb="4" eb="5">
      <t>ヒ</t>
    </rPh>
    <phoneticPr fontId="7"/>
  </si>
  <si>
    <t>通信運搬費</t>
    <rPh sb="0" eb="2">
      <t>ツウシン</t>
    </rPh>
    <rPh sb="2" eb="5">
      <t>ウンパンヒ</t>
    </rPh>
    <phoneticPr fontId="7"/>
  </si>
  <si>
    <t>借料及び損料費</t>
    <rPh sb="0" eb="2">
      <t>シャクリョウ</t>
    </rPh>
    <rPh sb="2" eb="3">
      <t>オヨ</t>
    </rPh>
    <rPh sb="4" eb="6">
      <t>ソンリョウ</t>
    </rPh>
    <rPh sb="6" eb="7">
      <t>ヒ</t>
    </rPh>
    <phoneticPr fontId="7"/>
  </si>
  <si>
    <t>会議費</t>
    <rPh sb="0" eb="3">
      <t>カイギヒ</t>
    </rPh>
    <phoneticPr fontId="7"/>
  </si>
  <si>
    <t>食料費</t>
    <rPh sb="0" eb="3">
      <t>ショクリョウヒ</t>
    </rPh>
    <phoneticPr fontId="7"/>
  </si>
  <si>
    <t>備品費</t>
    <rPh sb="0" eb="3">
      <t>ビヒンヒ</t>
    </rPh>
    <phoneticPr fontId="7"/>
  </si>
  <si>
    <t>雑費</t>
    <rPh sb="0" eb="2">
      <t>ザッピ</t>
    </rPh>
    <phoneticPr fontId="7"/>
  </si>
  <si>
    <t>＊　申請・報告において、具体的に単価×人数等を記入の上、添付してください。</t>
    <rPh sb="2" eb="4">
      <t>シンセイ</t>
    </rPh>
    <rPh sb="5" eb="7">
      <t>ホウコク</t>
    </rPh>
    <rPh sb="12" eb="15">
      <t>グタイテキ</t>
    </rPh>
    <rPh sb="16" eb="18">
      <t>タンカ</t>
    </rPh>
    <rPh sb="19" eb="21">
      <t>ニンズウ</t>
    </rPh>
    <rPh sb="21" eb="22">
      <t>トウ</t>
    </rPh>
    <rPh sb="23" eb="25">
      <t>キニュウ</t>
    </rPh>
    <rPh sb="26" eb="27">
      <t>ウエ</t>
    </rPh>
    <rPh sb="28" eb="30">
      <t>テンプ</t>
    </rPh>
    <phoneticPr fontId="7"/>
  </si>
  <si>
    <t>支出明細書</t>
    <rPh sb="0" eb="2">
      <t>シシュツ</t>
    </rPh>
    <rPh sb="2" eb="5">
      <t>メイサイショ</t>
    </rPh>
    <phoneticPr fontId="2"/>
  </si>
  <si>
    <t>領収書綴表紙</t>
    <rPh sb="0" eb="3">
      <t>リョウシュウショ</t>
    </rPh>
    <rPh sb="3" eb="4">
      <t>ツヅ</t>
    </rPh>
    <rPh sb="4" eb="6">
      <t>ヒョウシ</t>
    </rPh>
    <phoneticPr fontId="2"/>
  </si>
  <si>
    <t>委員会旅費請求書</t>
    <rPh sb="0" eb="3">
      <t>イインカイ</t>
    </rPh>
    <rPh sb="3" eb="5">
      <t>リョヒ</t>
    </rPh>
    <rPh sb="5" eb="8">
      <t>セイキュウショ</t>
    </rPh>
    <phoneticPr fontId="2"/>
  </si>
  <si>
    <t>東北選手権予算書</t>
    <rPh sb="0" eb="2">
      <t>トウホク</t>
    </rPh>
    <rPh sb="2" eb="5">
      <t>センシュケン</t>
    </rPh>
    <rPh sb="5" eb="8">
      <t>ヨサンショ</t>
    </rPh>
    <phoneticPr fontId="2"/>
  </si>
  <si>
    <t>東北選手権決算書</t>
    <rPh sb="0" eb="2">
      <t>トウホク</t>
    </rPh>
    <rPh sb="2" eb="5">
      <t>センシュケン</t>
    </rPh>
    <rPh sb="5" eb="8">
      <t>ケッサンショ</t>
    </rPh>
    <phoneticPr fontId="2"/>
  </si>
  <si>
    <t>強化事業計画書</t>
    <rPh sb="0" eb="2">
      <t>キョウカ</t>
    </rPh>
    <rPh sb="2" eb="4">
      <t>ジギョウ</t>
    </rPh>
    <rPh sb="4" eb="7">
      <t>ケイカクショ</t>
    </rPh>
    <phoneticPr fontId="2"/>
  </si>
  <si>
    <t>強化事業予算書</t>
    <rPh sb="0" eb="2">
      <t>キョウカ</t>
    </rPh>
    <rPh sb="2" eb="4">
      <t>ジギョウ</t>
    </rPh>
    <rPh sb="4" eb="7">
      <t>ヨサンショ</t>
    </rPh>
    <phoneticPr fontId="2"/>
  </si>
  <si>
    <t>事業報告書</t>
    <rPh sb="0" eb="2">
      <t>ジギョウ</t>
    </rPh>
    <rPh sb="2" eb="5">
      <t>ホウコクショ</t>
    </rPh>
    <phoneticPr fontId="2"/>
  </si>
  <si>
    <t>強化事業決算書</t>
    <rPh sb="0" eb="2">
      <t>キョウカ</t>
    </rPh>
    <rPh sb="2" eb="4">
      <t>ジギョウ</t>
    </rPh>
    <rPh sb="4" eb="7">
      <t>ケッサンショ</t>
    </rPh>
    <phoneticPr fontId="2"/>
  </si>
  <si>
    <t>謝金受領書</t>
    <rPh sb="0" eb="2">
      <t>シャキン</t>
    </rPh>
    <rPh sb="2" eb="5">
      <t>ジュリョウショ</t>
    </rPh>
    <phoneticPr fontId="2"/>
  </si>
  <si>
    <t>○</t>
    <phoneticPr fontId="2"/>
  </si>
  <si>
    <t>○</t>
    <phoneticPr fontId="2"/>
  </si>
  <si>
    <t>○</t>
    <phoneticPr fontId="2"/>
  </si>
  <si>
    <t>○</t>
    <phoneticPr fontId="2"/>
  </si>
  <si>
    <t>様式１</t>
    <rPh sb="0" eb="1">
      <t>サマ</t>
    </rPh>
    <rPh sb="1" eb="2">
      <t>シキ</t>
    </rPh>
    <phoneticPr fontId="2"/>
  </si>
  <si>
    <t>様式２</t>
    <rPh sb="0" eb="1">
      <t>ヨウ</t>
    </rPh>
    <rPh sb="1" eb="2">
      <t>シキ</t>
    </rPh>
    <phoneticPr fontId="2"/>
  </si>
  <si>
    <t>様式３</t>
    <rPh sb="0" eb="1">
      <t>サマ</t>
    </rPh>
    <rPh sb="1" eb="2">
      <t>シキ</t>
    </rPh>
    <phoneticPr fontId="2"/>
  </si>
  <si>
    <t>様式５</t>
    <rPh sb="0" eb="1">
      <t>サマ</t>
    </rPh>
    <rPh sb="1" eb="2">
      <t>シキ</t>
    </rPh>
    <phoneticPr fontId="2"/>
  </si>
  <si>
    <t>様式６</t>
    <rPh sb="0" eb="1">
      <t>ヨウ</t>
    </rPh>
    <rPh sb="1" eb="2">
      <t>シキ</t>
    </rPh>
    <phoneticPr fontId="2"/>
  </si>
  <si>
    <t>様式７</t>
    <rPh sb="0" eb="1">
      <t>サマ</t>
    </rPh>
    <rPh sb="1" eb="2">
      <t>シキ</t>
    </rPh>
    <phoneticPr fontId="2"/>
  </si>
  <si>
    <t>様式８</t>
    <rPh sb="0" eb="1">
      <t>ヨウ</t>
    </rPh>
    <rPh sb="1" eb="2">
      <t>シキ</t>
    </rPh>
    <phoneticPr fontId="2"/>
  </si>
  <si>
    <t>様式９</t>
    <rPh sb="0" eb="1">
      <t>サマ</t>
    </rPh>
    <rPh sb="1" eb="2">
      <t>シキ</t>
    </rPh>
    <phoneticPr fontId="2"/>
  </si>
  <si>
    <t>様式10</t>
    <rPh sb="0" eb="1">
      <t>ヨウ</t>
    </rPh>
    <rPh sb="1" eb="2">
      <t>シキ</t>
    </rPh>
    <phoneticPr fontId="2"/>
  </si>
  <si>
    <t>様式11</t>
    <rPh sb="0" eb="1">
      <t>サマ</t>
    </rPh>
    <rPh sb="1" eb="2">
      <t>シキ</t>
    </rPh>
    <phoneticPr fontId="2"/>
  </si>
  <si>
    <t>様式12</t>
    <rPh sb="0" eb="1">
      <t>ヨウ</t>
    </rPh>
    <rPh sb="1" eb="2">
      <t>シキ</t>
    </rPh>
    <phoneticPr fontId="2"/>
  </si>
  <si>
    <t>様式13</t>
    <rPh sb="0" eb="1">
      <t>ヨウ</t>
    </rPh>
    <rPh sb="1" eb="2">
      <t>シキ</t>
    </rPh>
    <phoneticPr fontId="2"/>
  </si>
  <si>
    <t>様式14</t>
    <rPh sb="0" eb="1">
      <t>サマ</t>
    </rPh>
    <rPh sb="1" eb="2">
      <t>シキ</t>
    </rPh>
    <phoneticPr fontId="2"/>
  </si>
  <si>
    <t>様式15</t>
    <rPh sb="0" eb="1">
      <t>ヨウ</t>
    </rPh>
    <rPh sb="1" eb="2">
      <t>シキ</t>
    </rPh>
    <phoneticPr fontId="2"/>
  </si>
  <si>
    <t>様式16</t>
    <rPh sb="0" eb="1">
      <t>ヨウ</t>
    </rPh>
    <rPh sb="1" eb="2">
      <t>シキ</t>
    </rPh>
    <phoneticPr fontId="2"/>
  </si>
  <si>
    <t>様式17</t>
    <rPh sb="0" eb="1">
      <t>サマ</t>
    </rPh>
    <rPh sb="1" eb="2">
      <t>シキ</t>
    </rPh>
    <phoneticPr fontId="2"/>
  </si>
  <si>
    <t>様式18</t>
    <rPh sb="0" eb="1">
      <t>ヨウ</t>
    </rPh>
    <rPh sb="1" eb="2">
      <t>シキ</t>
    </rPh>
    <phoneticPr fontId="2"/>
  </si>
  <si>
    <t>様式19</t>
    <rPh sb="0" eb="1">
      <t>ヨウ</t>
    </rPh>
    <rPh sb="1" eb="2">
      <t>シキ</t>
    </rPh>
    <phoneticPr fontId="2"/>
  </si>
  <si>
    <t>様式21</t>
    <rPh sb="0" eb="1">
      <t>ヨウ</t>
    </rPh>
    <rPh sb="1" eb="2">
      <t>シキ</t>
    </rPh>
    <phoneticPr fontId="2"/>
  </si>
  <si>
    <t>様式22</t>
    <rPh sb="0" eb="1">
      <t>ヨウ</t>
    </rPh>
    <rPh sb="1" eb="2">
      <t>シキ</t>
    </rPh>
    <phoneticPr fontId="2"/>
  </si>
  <si>
    <t>　提出書類の詳細は「会計処理マニュアル」
　を参照してください。</t>
    <rPh sb="1" eb="3">
      <t>テイシュツ</t>
    </rPh>
    <rPh sb="3" eb="5">
      <t>ショルイ</t>
    </rPh>
    <rPh sb="6" eb="8">
      <t>ショウサイ</t>
    </rPh>
    <rPh sb="10" eb="12">
      <t>カイケイ</t>
    </rPh>
    <rPh sb="12" eb="14">
      <t>ショリ</t>
    </rPh>
    <rPh sb="23" eb="25">
      <t>サンショウ</t>
    </rPh>
    <phoneticPr fontId="2"/>
  </si>
  <si>
    <t>様式17</t>
    <rPh sb="0" eb="2">
      <t>ヨウシキ</t>
    </rPh>
    <phoneticPr fontId="2"/>
  </si>
  <si>
    <t>強 化 事 業 決 算 書</t>
    <rPh sb="0" eb="1">
      <t>ツヨシ</t>
    </rPh>
    <rPh sb="2" eb="3">
      <t>カ</t>
    </rPh>
    <rPh sb="4" eb="5">
      <t>コト</t>
    </rPh>
    <rPh sb="6" eb="7">
      <t>ギョウ</t>
    </rPh>
    <rPh sb="8" eb="9">
      <t>ケツ</t>
    </rPh>
    <rPh sb="10" eb="11">
      <t>ザン</t>
    </rPh>
    <rPh sb="12" eb="13">
      <t>ショ</t>
    </rPh>
    <phoneticPr fontId="2"/>
  </si>
  <si>
    <t>目次へ戻る</t>
    <rPh sb="0" eb="2">
      <t>モクジ</t>
    </rPh>
    <rPh sb="3" eb="4">
      <t>モド</t>
    </rPh>
    <phoneticPr fontId="2"/>
  </si>
  <si>
    <t>№</t>
    <phoneticPr fontId="7"/>
  </si>
  <si>
    <t>小計</t>
    <rPh sb="0" eb="2">
      <t>ショウケイ</t>
    </rPh>
    <phoneticPr fontId="7"/>
  </si>
  <si>
    <t>旅費総括票（　　枚）</t>
    <rPh sb="0" eb="2">
      <t>リョヒ</t>
    </rPh>
    <rPh sb="2" eb="4">
      <t>ソウカツ</t>
    </rPh>
    <rPh sb="4" eb="5">
      <t>ヒョウ</t>
    </rPh>
    <rPh sb="8" eb="9">
      <t>マイ</t>
    </rPh>
    <phoneticPr fontId="7"/>
  </si>
  <si>
    <t>交通費</t>
    <rPh sb="0" eb="3">
      <t>コウツウヒ</t>
    </rPh>
    <phoneticPr fontId="7"/>
  </si>
  <si>
    <t>旅費小計</t>
    <rPh sb="0" eb="2">
      <t>リョヒ</t>
    </rPh>
    <rPh sb="2" eb="4">
      <t>ショウケイ</t>
    </rPh>
    <phoneticPr fontId="7"/>
  </si>
  <si>
    <t>１枚目</t>
    <rPh sb="1" eb="3">
      <t>マイメ</t>
    </rPh>
    <phoneticPr fontId="7"/>
  </si>
  <si>
    <t>２枚目</t>
    <rPh sb="1" eb="3">
      <t>マイメ</t>
    </rPh>
    <phoneticPr fontId="7"/>
  </si>
  <si>
    <t>３枚目</t>
    <rPh sb="1" eb="3">
      <t>マイメ</t>
    </rPh>
    <phoneticPr fontId="7"/>
  </si>
  <si>
    <t>４枚目</t>
    <rPh sb="1" eb="3">
      <t>マイメ</t>
    </rPh>
    <phoneticPr fontId="7"/>
  </si>
  <si>
    <t>全合計</t>
    <rPh sb="0" eb="1">
      <t>ゼン</t>
    </rPh>
    <rPh sb="1" eb="3">
      <t>ゴウケイ</t>
    </rPh>
    <phoneticPr fontId="7"/>
  </si>
  <si>
    <t>様式10</t>
    <rPh sb="0" eb="2">
      <t>ヨウシキ</t>
    </rPh>
    <phoneticPr fontId="7"/>
  </si>
  <si>
    <t>小　　計</t>
    <rPh sb="0" eb="1">
      <t>ショウ</t>
    </rPh>
    <rPh sb="3" eb="4">
      <t>ケイ</t>
    </rPh>
    <phoneticPr fontId="7"/>
  </si>
  <si>
    <t>円</t>
    <rPh sb="0" eb="1">
      <t>エン</t>
    </rPh>
    <phoneticPr fontId="7"/>
  </si>
  <si>
    <t>備　考</t>
    <rPh sb="0" eb="1">
      <t>ソナエ</t>
    </rPh>
    <rPh sb="2" eb="3">
      <t>コウ</t>
    </rPh>
    <phoneticPr fontId="2"/>
  </si>
  <si>
    <t>盛岡</t>
    <rPh sb="0" eb="2">
      <t>モリオカ</t>
    </rPh>
    <phoneticPr fontId="7"/>
  </si>
  <si>
    <t>一戸高</t>
    <rPh sb="0" eb="2">
      <t>イチノヘ</t>
    </rPh>
    <rPh sb="2" eb="3">
      <t>コウ</t>
    </rPh>
    <phoneticPr fontId="7"/>
  </si>
  <si>
    <t>一戸</t>
    <rPh sb="0" eb="2">
      <t>イチノヘ</t>
    </rPh>
    <phoneticPr fontId="7"/>
  </si>
  <si>
    <t>委員長</t>
    <rPh sb="0" eb="3">
      <t>イインチョウ</t>
    </rPh>
    <phoneticPr fontId="7"/>
  </si>
  <si>
    <t>大迫高</t>
    <rPh sb="0" eb="2">
      <t>オオハサマ</t>
    </rPh>
    <rPh sb="2" eb="3">
      <t>コウ</t>
    </rPh>
    <phoneticPr fontId="7"/>
  </si>
  <si>
    <t>花巻</t>
    <rPh sb="0" eb="2">
      <t>ハナマキ</t>
    </rPh>
    <phoneticPr fontId="7"/>
  </si>
  <si>
    <t>久慈高</t>
    <rPh sb="0" eb="2">
      <t>クジ</t>
    </rPh>
    <rPh sb="2" eb="3">
      <t>コウ</t>
    </rPh>
    <phoneticPr fontId="7"/>
  </si>
  <si>
    <t>久慈</t>
    <rPh sb="0" eb="2">
      <t>クジ</t>
    </rPh>
    <phoneticPr fontId="7"/>
  </si>
  <si>
    <t>部長</t>
    <rPh sb="0" eb="2">
      <t>ブチョウ</t>
    </rPh>
    <phoneticPr fontId="7"/>
  </si>
  <si>
    <t>謝金別</t>
    <rPh sb="0" eb="2">
      <t>シャキン</t>
    </rPh>
    <rPh sb="2" eb="3">
      <t>ベツ</t>
    </rPh>
    <phoneticPr fontId="7"/>
  </si>
  <si>
    <t>紫波町役場</t>
    <rPh sb="0" eb="3">
      <t>シワチョウ</t>
    </rPh>
    <rPh sb="3" eb="5">
      <t>ヤクバ</t>
    </rPh>
    <phoneticPr fontId="7"/>
  </si>
  <si>
    <t>葛巻高</t>
    <rPh sb="0" eb="2">
      <t>クズマキ</t>
    </rPh>
    <rPh sb="2" eb="3">
      <t>コウ</t>
    </rPh>
    <phoneticPr fontId="7"/>
  </si>
  <si>
    <t>幕営</t>
    <rPh sb="0" eb="2">
      <t>バクエイ</t>
    </rPh>
    <phoneticPr fontId="7"/>
  </si>
  <si>
    <t>専門部名</t>
    <rPh sb="0" eb="2">
      <t>センモン</t>
    </rPh>
    <rPh sb="2" eb="3">
      <t>ブ</t>
    </rPh>
    <rPh sb="3" eb="4">
      <t>メイ</t>
    </rPh>
    <phoneticPr fontId="7"/>
  </si>
  <si>
    <t>専門部</t>
    <rPh sb="0" eb="2">
      <t>センモン</t>
    </rPh>
    <rPh sb="2" eb="3">
      <t>ブ</t>
    </rPh>
    <phoneticPr fontId="7"/>
  </si>
  <si>
    <t>使用目的</t>
    <rPh sb="0" eb="2">
      <t>シヨウ</t>
    </rPh>
    <rPh sb="2" eb="4">
      <t>モクテキ</t>
    </rPh>
    <phoneticPr fontId="7"/>
  </si>
  <si>
    <t>機　　　種</t>
    <rPh sb="0" eb="1">
      <t>キ</t>
    </rPh>
    <rPh sb="4" eb="5">
      <t>タネ</t>
    </rPh>
    <phoneticPr fontId="7"/>
  </si>
  <si>
    <t>価格（3万円以下）</t>
    <rPh sb="0" eb="2">
      <t>カカク</t>
    </rPh>
    <rPh sb="4" eb="6">
      <t>マンエン</t>
    </rPh>
    <rPh sb="6" eb="8">
      <t>イカ</t>
    </rPh>
    <phoneticPr fontId="7"/>
  </si>
  <si>
    <t>タブ
番号</t>
    <rPh sb="3" eb="5">
      <t>バンゴウ</t>
    </rPh>
    <phoneticPr fontId="2"/>
  </si>
  <si>
    <t>専門
部費</t>
    <rPh sb="0" eb="2">
      <t>センモン</t>
    </rPh>
    <rPh sb="3" eb="5">
      <t>ブヒ</t>
    </rPh>
    <phoneticPr fontId="2"/>
  </si>
  <si>
    <t>常任
強化</t>
    <rPh sb="0" eb="2">
      <t>ジョウニン</t>
    </rPh>
    <rPh sb="3" eb="5">
      <t>キョウカ</t>
    </rPh>
    <phoneticPr fontId="2"/>
  </si>
  <si>
    <t>東北
大会</t>
    <rPh sb="0" eb="2">
      <t>トウホク</t>
    </rPh>
    <rPh sb="3" eb="5">
      <t>タイカイ</t>
    </rPh>
    <phoneticPr fontId="2"/>
  </si>
  <si>
    <t>強化
事業</t>
    <rPh sb="0" eb="2">
      <t>キョウカ</t>
    </rPh>
    <rPh sb="3" eb="5">
      <t>ジギョウ</t>
    </rPh>
    <phoneticPr fontId="2"/>
  </si>
  <si>
    <t>購入時</t>
    <rPh sb="0" eb="3">
      <t>コウニュウジ</t>
    </rPh>
    <phoneticPr fontId="2"/>
  </si>
  <si>
    <t>旅費総括票</t>
    <rPh sb="0" eb="2">
      <t>リョヒ</t>
    </rPh>
    <rPh sb="2" eb="4">
      <t>ソウカツ</t>
    </rPh>
    <rPh sb="4" eb="5">
      <t>ヒョウ</t>
    </rPh>
    <phoneticPr fontId="2"/>
  </si>
  <si>
    <t>謝金総括票</t>
    <rPh sb="0" eb="2">
      <t>シャキン</t>
    </rPh>
    <rPh sb="2" eb="4">
      <t>ソウカツ</t>
    </rPh>
    <rPh sb="4" eb="5">
      <t>ヒョウ</t>
    </rPh>
    <phoneticPr fontId="2"/>
  </si>
  <si>
    <t>様式20</t>
    <rPh sb="0" eb="1">
      <t>ヨウ</t>
    </rPh>
    <rPh sb="1" eb="2">
      <t>シキ</t>
    </rPh>
    <phoneticPr fontId="2"/>
  </si>
  <si>
    <t>宿泊費</t>
    <rPh sb="0" eb="3">
      <t>シュクハクヒ</t>
    </rPh>
    <phoneticPr fontId="7"/>
  </si>
  <si>
    <t>期日</t>
    <rPh sb="0" eb="2">
      <t>キジツ</t>
    </rPh>
    <phoneticPr fontId="7"/>
  </si>
  <si>
    <t>～</t>
    <phoneticPr fontId="7"/>
  </si>
  <si>
    <t>項   目</t>
    <rPh sb="0" eb="1">
      <t>コウ</t>
    </rPh>
    <rPh sb="4" eb="5">
      <t>メ</t>
    </rPh>
    <phoneticPr fontId="7"/>
  </si>
  <si>
    <t>内   容</t>
    <rPh sb="0" eb="1">
      <t>ナイ</t>
    </rPh>
    <rPh sb="4" eb="5">
      <t>カタチ</t>
    </rPh>
    <phoneticPr fontId="7"/>
  </si>
  <si>
    <t>金　　額</t>
    <rPh sb="0" eb="1">
      <t>キン</t>
    </rPh>
    <rPh sb="3" eb="4">
      <t>ガク</t>
    </rPh>
    <phoneticPr fontId="7"/>
  </si>
  <si>
    <t>鉄道費</t>
    <rPh sb="0" eb="2">
      <t>テツドウ</t>
    </rPh>
    <rPh sb="2" eb="3">
      <t>ヒ</t>
    </rPh>
    <phoneticPr fontId="7"/>
  </si>
  <si>
    <t>運賃</t>
    <rPh sb="0" eb="2">
      <t>ウンチン</t>
    </rPh>
    <phoneticPr fontId="7"/>
  </si>
  <si>
    <t>乗車料金</t>
    <rPh sb="0" eb="2">
      <t>ジョウシャ</t>
    </rPh>
    <rPh sb="2" eb="4">
      <t>リョウキン</t>
    </rPh>
    <phoneticPr fontId="7"/>
  </si>
  <si>
    <t>(</t>
    <phoneticPr fontId="7"/>
  </si>
  <si>
    <t>）</t>
    <phoneticPr fontId="7"/>
  </si>
  <si>
    <t>料金</t>
    <rPh sb="0" eb="2">
      <t>リョウキン</t>
    </rPh>
    <phoneticPr fontId="7"/>
  </si>
  <si>
    <t>特急料金</t>
    <rPh sb="0" eb="2">
      <t>トッキュウ</t>
    </rPh>
    <rPh sb="2" eb="4">
      <t>リョウキン</t>
    </rPh>
    <phoneticPr fontId="7"/>
  </si>
  <si>
    <t>急行料金</t>
    <rPh sb="0" eb="2">
      <t>キュウコウ</t>
    </rPh>
    <rPh sb="2" eb="4">
      <t>リョウキン</t>
    </rPh>
    <phoneticPr fontId="7"/>
  </si>
  <si>
    <t>その他</t>
    <rPh sb="2" eb="3">
      <t>タ</t>
    </rPh>
    <phoneticPr fontId="7"/>
  </si>
  <si>
    <t>日</t>
    <rPh sb="0" eb="1">
      <t>ニチ</t>
    </rPh>
    <phoneticPr fontId="7"/>
  </si>
  <si>
    <t>泊</t>
    <rPh sb="0" eb="1">
      <t>ハク</t>
    </rPh>
    <phoneticPr fontId="7"/>
  </si>
  <si>
    <t>旅費計</t>
    <rPh sb="0" eb="2">
      <t>リョヒ</t>
    </rPh>
    <rPh sb="2" eb="3">
      <t>ケイ</t>
    </rPh>
    <phoneticPr fontId="7"/>
  </si>
  <si>
    <t>謝金</t>
    <rPh sb="0" eb="2">
      <t>シャキン</t>
    </rPh>
    <phoneticPr fontId="7"/>
  </si>
  <si>
    <t>時間</t>
    <rPh sb="0" eb="2">
      <t>ジカン</t>
    </rPh>
    <phoneticPr fontId="7"/>
  </si>
  <si>
    <t>総合計</t>
    <rPh sb="0" eb="1">
      <t>ソウ</t>
    </rPh>
    <rPh sb="1" eb="3">
      <t>ゴウケイ</t>
    </rPh>
    <phoneticPr fontId="7"/>
  </si>
  <si>
    <t>氏名</t>
    <rPh sb="0" eb="2">
      <t>シメイ</t>
    </rPh>
    <phoneticPr fontId="7"/>
  </si>
  <si>
    <t>住所</t>
    <rPh sb="0" eb="2">
      <t>ジュウショ</t>
    </rPh>
    <phoneticPr fontId="7"/>
  </si>
  <si>
    <t>受領年月日</t>
    <rPh sb="0" eb="2">
      <t>ジュリョウ</t>
    </rPh>
    <rPh sb="2" eb="5">
      <t>ネンガッピ</t>
    </rPh>
    <phoneticPr fontId="7"/>
  </si>
  <si>
    <t>※　外部講師とは県内の高等学校に勤務する者を除く。</t>
    <rPh sb="2" eb="4">
      <t>ガイブ</t>
    </rPh>
    <rPh sb="4" eb="6">
      <t>コウシ</t>
    </rPh>
    <rPh sb="8" eb="10">
      <t>ケンナイ</t>
    </rPh>
    <rPh sb="11" eb="13">
      <t>コウトウ</t>
    </rPh>
    <rPh sb="13" eb="15">
      <t>ガッコウ</t>
    </rPh>
    <rPh sb="16" eb="18">
      <t>キンム</t>
    </rPh>
    <rPh sb="20" eb="21">
      <t>モノ</t>
    </rPh>
    <rPh sb="22" eb="23">
      <t>ノゾ</t>
    </rPh>
    <phoneticPr fontId="7"/>
  </si>
  <si>
    <t>第　　　回東北高等学校選手権大会項目明細（申請・報告）</t>
    <rPh sb="0" eb="1">
      <t>ダイ</t>
    </rPh>
    <rPh sb="4" eb="5">
      <t>カイ</t>
    </rPh>
    <rPh sb="5" eb="7">
      <t>トウホク</t>
    </rPh>
    <rPh sb="7" eb="9">
      <t>コウトウ</t>
    </rPh>
    <rPh sb="9" eb="11">
      <t>ガッコウ</t>
    </rPh>
    <rPh sb="11" eb="14">
      <t>センシュケン</t>
    </rPh>
    <rPh sb="14" eb="16">
      <t>タイカイ</t>
    </rPh>
    <rPh sb="16" eb="18">
      <t>コウモク</t>
    </rPh>
    <rPh sb="18" eb="20">
      <t>メイサイ</t>
    </rPh>
    <rPh sb="21" eb="23">
      <t>シンセイ</t>
    </rPh>
    <rPh sb="24" eb="26">
      <t>ホウコク</t>
    </rPh>
    <phoneticPr fontId="7"/>
  </si>
  <si>
    <t>旅費受領書</t>
    <rPh sb="0" eb="2">
      <t>リョヒ</t>
    </rPh>
    <rPh sb="2" eb="5">
      <t>ジュリョウショ</t>
    </rPh>
    <phoneticPr fontId="2"/>
  </si>
  <si>
    <t>年度）</t>
  </si>
  <si>
    <t>4日目</t>
    <rPh sb="1" eb="2">
      <t>ニチ</t>
    </rPh>
    <rPh sb="2" eb="3">
      <t>メ</t>
    </rPh>
    <phoneticPr fontId="7"/>
  </si>
  <si>
    <t>計</t>
    <rPh sb="0" eb="1">
      <t>ケイ</t>
    </rPh>
    <phoneticPr fontId="7"/>
  </si>
  <si>
    <t>小計</t>
    <rPh sb="0" eb="1">
      <t>ショウ</t>
    </rPh>
    <rPh sb="1" eb="2">
      <t>ケイ</t>
    </rPh>
    <phoneticPr fontId="7"/>
  </si>
  <si>
    <t>所属</t>
    <rPh sb="0" eb="1">
      <t>トコロ</t>
    </rPh>
    <rPh sb="1" eb="2">
      <t>ゾク</t>
    </rPh>
    <phoneticPr fontId="7"/>
  </si>
  <si>
    <t>氏名</t>
    <rPh sb="0" eb="1">
      <t>シ</t>
    </rPh>
    <rPh sb="1" eb="2">
      <t>メイ</t>
    </rPh>
    <phoneticPr fontId="7"/>
  </si>
  <si>
    <t>交通費</t>
    <rPh sb="0" eb="1">
      <t>コウ</t>
    </rPh>
    <rPh sb="1" eb="2">
      <t>ツウ</t>
    </rPh>
    <rPh sb="2" eb="3">
      <t>ヒ</t>
    </rPh>
    <phoneticPr fontId="7"/>
  </si>
  <si>
    <t>枚目)</t>
    <rPh sb="0" eb="1">
      <t>マイ</t>
    </rPh>
    <rPh sb="1" eb="2">
      <t>メ</t>
    </rPh>
    <phoneticPr fontId="7"/>
  </si>
  <si>
    <t>枚中</t>
    <phoneticPr fontId="2"/>
  </si>
  <si>
    <t>(</t>
    <phoneticPr fontId="2"/>
  </si>
  <si>
    <t>／</t>
    <phoneticPr fontId="2"/>
  </si>
  <si>
    <t>月日</t>
  </si>
  <si>
    <t>受領</t>
    <rPh sb="0" eb="2">
      <t>ジュリョウ</t>
    </rPh>
    <phoneticPr fontId="7"/>
  </si>
  <si>
    <t>○</t>
    <phoneticPr fontId="2"/>
  </si>
  <si>
    <t>泊数</t>
    <rPh sb="0" eb="1">
      <t>ハク</t>
    </rPh>
    <rPh sb="1" eb="2">
      <t>スウ</t>
    </rPh>
    <phoneticPr fontId="7"/>
  </si>
  <si>
    <t>住所 または 所属</t>
    <rPh sb="0" eb="1">
      <t>ジュウ</t>
    </rPh>
    <rPh sb="1" eb="2">
      <t>ショ</t>
    </rPh>
    <rPh sb="7" eb="8">
      <t>ショ</t>
    </rPh>
    <rPh sb="8" eb="9">
      <t>ゾク</t>
    </rPh>
    <phoneticPr fontId="7"/>
  </si>
  <si>
    <t>5日目</t>
    <rPh sb="1" eb="2">
      <t>ニチ</t>
    </rPh>
    <rPh sb="2" eb="3">
      <t>メ</t>
    </rPh>
    <phoneticPr fontId="7"/>
  </si>
  <si>
    <t>月日</t>
    <rPh sb="0" eb="2">
      <t>ツキヒ</t>
    </rPh>
    <phoneticPr fontId="2"/>
  </si>
  <si>
    <t>専門部長</t>
    <rPh sb="0" eb="2">
      <t>センモン</t>
    </rPh>
    <rPh sb="2" eb="3">
      <t>ブ</t>
    </rPh>
    <rPh sb="3" eb="4">
      <t>チョウ</t>
    </rPh>
    <phoneticPr fontId="7"/>
  </si>
  <si>
    <t>委 員 長
（勤務場所）</t>
    <rPh sb="0" eb="1">
      <t>イ</t>
    </rPh>
    <rPh sb="2" eb="3">
      <t>イン</t>
    </rPh>
    <rPh sb="4" eb="5">
      <t>オサ</t>
    </rPh>
    <rPh sb="7" eb="9">
      <t>キンム</t>
    </rPh>
    <rPh sb="9" eb="11">
      <t>バショ</t>
    </rPh>
    <phoneticPr fontId="7"/>
  </si>
  <si>
    <t>保管場所
住　　所</t>
    <rPh sb="0" eb="2">
      <t>ホカン</t>
    </rPh>
    <rPh sb="2" eb="4">
      <t>バショ</t>
    </rPh>
    <rPh sb="5" eb="6">
      <t>ジュウ</t>
    </rPh>
    <rPh sb="8" eb="9">
      <t>ショ</t>
    </rPh>
    <phoneticPr fontId="7"/>
  </si>
  <si>
    <t>保管期間
（3年間）</t>
    <rPh sb="0" eb="2">
      <t>ホカン</t>
    </rPh>
    <rPh sb="2" eb="4">
      <t>キカン</t>
    </rPh>
    <rPh sb="7" eb="9">
      <t>ネンカン</t>
    </rPh>
    <phoneticPr fontId="7"/>
  </si>
  <si>
    <t>購入業者
住　　所
電話番号</t>
    <rPh sb="0" eb="2">
      <t>コウニュウ</t>
    </rPh>
    <rPh sb="2" eb="4">
      <t>ギョウシャ</t>
    </rPh>
    <rPh sb="5" eb="6">
      <t>ジュウ</t>
    </rPh>
    <rPh sb="8" eb="9">
      <t>ショ</t>
    </rPh>
    <rPh sb="10" eb="12">
      <t>デンワ</t>
    </rPh>
    <rPh sb="12" eb="14">
      <t>バンゴウ</t>
    </rPh>
    <phoneticPr fontId="7"/>
  </si>
  <si>
    <t>　※ 領収書は、専門部決算時に添付して下さい。</t>
    <rPh sb="3" eb="6">
      <t>リョウシュウショ</t>
    </rPh>
    <rPh sb="8" eb="10">
      <t>センモン</t>
    </rPh>
    <rPh sb="10" eb="11">
      <t>ブ</t>
    </rPh>
    <rPh sb="11" eb="13">
      <t>ケッサン</t>
    </rPh>
    <rPh sb="13" eb="14">
      <t>ジ</t>
    </rPh>
    <rPh sb="15" eb="17">
      <t>テンプ</t>
    </rPh>
    <rPh sb="19" eb="20">
      <t>クダ</t>
    </rPh>
    <phoneticPr fontId="7"/>
  </si>
  <si>
    <t>旅費・講師謝金受領書　（外部講師用）</t>
    <rPh sb="0" eb="1">
      <t>タビ</t>
    </rPh>
    <rPh sb="1" eb="2">
      <t>ヒ</t>
    </rPh>
    <rPh sb="3" eb="4">
      <t>コウ</t>
    </rPh>
    <rPh sb="4" eb="5">
      <t>シ</t>
    </rPh>
    <rPh sb="5" eb="6">
      <t>シャ</t>
    </rPh>
    <rPh sb="6" eb="7">
      <t>カネ</t>
    </rPh>
    <rPh sb="7" eb="8">
      <t>ウケ</t>
    </rPh>
    <rPh sb="8" eb="9">
      <t>リョウ</t>
    </rPh>
    <rPh sb="9" eb="10">
      <t>ショ</t>
    </rPh>
    <rPh sb="12" eb="14">
      <t>ガイブ</t>
    </rPh>
    <rPh sb="14" eb="16">
      <t>コウシ</t>
    </rPh>
    <rPh sb="16" eb="17">
      <t>ヨウ</t>
    </rPh>
    <phoneticPr fontId="7"/>
  </si>
  <si>
    <t>新人
大会</t>
    <rPh sb="0" eb="2">
      <t>シンジン</t>
    </rPh>
    <rPh sb="3" eb="5">
      <t>タイカイ</t>
    </rPh>
    <phoneticPr fontId="2"/>
  </si>
  <si>
    <t>高校
総体</t>
    <rPh sb="0" eb="2">
      <t>コウコウ</t>
    </rPh>
    <rPh sb="3" eb="5">
      <t>ソウタイ</t>
    </rPh>
    <phoneticPr fontId="2"/>
  </si>
  <si>
    <t>様式略称</t>
    <rPh sb="0" eb="1">
      <t>サマ</t>
    </rPh>
    <rPh sb="1" eb="2">
      <t>シキ</t>
    </rPh>
    <rPh sb="2" eb="3">
      <t>リャク</t>
    </rPh>
    <rPh sb="3" eb="4">
      <t>ショウ</t>
    </rPh>
    <phoneticPr fontId="2"/>
  </si>
  <si>
    <t>　「会計処理マニュアル」と異なっている
　場合もありますが、この様式集のものを
　使用して不都合はありません。</t>
    <rPh sb="2" eb="4">
      <t>カイケイ</t>
    </rPh>
    <rPh sb="4" eb="6">
      <t>ショリ</t>
    </rPh>
    <rPh sb="13" eb="14">
      <t>コト</t>
    </rPh>
    <rPh sb="21" eb="23">
      <t>バアイ</t>
    </rPh>
    <rPh sb="32" eb="34">
      <t>ヨウシキ</t>
    </rPh>
    <rPh sb="34" eb="35">
      <t>シュウ</t>
    </rPh>
    <rPh sb="41" eb="43">
      <t>シヨウ</t>
    </rPh>
    <rPh sb="45" eb="48">
      <t>フツゴウ</t>
    </rPh>
    <phoneticPr fontId="2"/>
  </si>
  <si>
    <t>　「様式略称」をクリックしてください。</t>
    <rPh sb="2" eb="4">
      <t>ヨウシキ</t>
    </rPh>
    <rPh sb="4" eb="6">
      <t>リャクショウ</t>
    </rPh>
    <phoneticPr fontId="2"/>
  </si>
  <si>
    <t>　計算式が入っているシートもあります。
　そのまま使用できます。</t>
    <rPh sb="1" eb="3">
      <t>ケイサン</t>
    </rPh>
    <rPh sb="3" eb="4">
      <t>シキ</t>
    </rPh>
    <rPh sb="5" eb="6">
      <t>ハイ</t>
    </rPh>
    <rPh sb="25" eb="27">
      <t>シヨウ</t>
    </rPh>
    <phoneticPr fontId="2"/>
  </si>
  <si>
    <t>役員</t>
    <rPh sb="0" eb="2">
      <t>ヤクイン</t>
    </rPh>
    <phoneticPr fontId="2"/>
  </si>
  <si>
    <t>生徒
引率</t>
    <rPh sb="0" eb="2">
      <t>セイト</t>
    </rPh>
    <rPh sb="3" eb="5">
      <t>インソツ</t>
    </rPh>
    <phoneticPr fontId="2"/>
  </si>
  <si>
    <t>動向</t>
    <rPh sb="0" eb="2">
      <t>ドウコウ</t>
    </rPh>
    <phoneticPr fontId="2"/>
  </si>
  <si>
    <t>旅　　費</t>
    <rPh sb="0" eb="1">
      <t>タビ</t>
    </rPh>
    <rPh sb="3" eb="4">
      <t>ヒ</t>
    </rPh>
    <phoneticPr fontId="2"/>
  </si>
  <si>
    <t>参　 加　 料</t>
    <rPh sb="0" eb="1">
      <t>サン</t>
    </rPh>
    <rPh sb="3" eb="4">
      <t>カ</t>
    </rPh>
    <rPh sb="6" eb="7">
      <t>リョウ</t>
    </rPh>
    <phoneticPr fontId="2"/>
  </si>
  <si>
    <t>雑　 収　 入</t>
    <rPh sb="0" eb="1">
      <t>ザツ</t>
    </rPh>
    <rPh sb="3" eb="4">
      <t>オサム</t>
    </rPh>
    <rPh sb="6" eb="7">
      <t>イ</t>
    </rPh>
    <phoneticPr fontId="2"/>
  </si>
  <si>
    <t>諸謝金費</t>
    <rPh sb="0" eb="1">
      <t>ショ</t>
    </rPh>
    <rPh sb="1" eb="2">
      <t>シャ</t>
    </rPh>
    <rPh sb="2" eb="3">
      <t>キン</t>
    </rPh>
    <rPh sb="3" eb="4">
      <t>ヒ</t>
    </rPh>
    <phoneticPr fontId="2"/>
  </si>
  <si>
    <t>旅　  費</t>
    <rPh sb="0" eb="1">
      <t>タビ</t>
    </rPh>
    <rPh sb="4" eb="5">
      <t>ヒ</t>
    </rPh>
    <phoneticPr fontId="2"/>
  </si>
  <si>
    <t>消耗品費</t>
    <rPh sb="0" eb="1">
      <t>ショウ</t>
    </rPh>
    <rPh sb="1" eb="2">
      <t>モウ</t>
    </rPh>
    <rPh sb="2" eb="3">
      <t>ヒン</t>
    </rPh>
    <rPh sb="3" eb="4">
      <t>ヒ</t>
    </rPh>
    <phoneticPr fontId="2"/>
  </si>
  <si>
    <t>会 議 費</t>
    <rPh sb="0" eb="1">
      <t>カイ</t>
    </rPh>
    <rPh sb="2" eb="3">
      <t>ギ</t>
    </rPh>
    <rPh sb="4" eb="5">
      <t>ヒ</t>
    </rPh>
    <phoneticPr fontId="2"/>
  </si>
  <si>
    <t>食 糧 費</t>
    <rPh sb="0" eb="1">
      <t>ショク</t>
    </rPh>
    <rPh sb="2" eb="3">
      <t>カテ</t>
    </rPh>
    <rPh sb="4" eb="5">
      <t>ヒ</t>
    </rPh>
    <phoneticPr fontId="2"/>
  </si>
  <si>
    <t>雑    費</t>
    <rPh sb="0" eb="1">
      <t>ザツ</t>
    </rPh>
    <rPh sb="5" eb="6">
      <t>ヒ</t>
    </rPh>
    <phoneticPr fontId="2"/>
  </si>
  <si>
    <t>雑　　費</t>
    <rPh sb="0" eb="1">
      <t>ザツ</t>
    </rPh>
    <rPh sb="3" eb="4">
      <t>ヒ</t>
    </rPh>
    <phoneticPr fontId="2"/>
  </si>
  <si>
    <t>前年度提出</t>
    <rPh sb="0" eb="3">
      <t>ゼンネンド</t>
    </rPh>
    <rPh sb="3" eb="5">
      <t>テイシュツ</t>
    </rPh>
    <phoneticPr fontId="2"/>
  </si>
  <si>
    <t>様式 No.</t>
    <rPh sb="0" eb="2">
      <t>ヨウシキ</t>
    </rPh>
    <phoneticPr fontId="2"/>
  </si>
  <si>
    <t>予算額 (A)</t>
    <rPh sb="0" eb="1">
      <t>ヨ</t>
    </rPh>
    <rPh sb="1" eb="2">
      <t>ザン</t>
    </rPh>
    <rPh sb="2" eb="3">
      <t>ガク</t>
    </rPh>
    <phoneticPr fontId="2"/>
  </si>
  <si>
    <t>決算額 (B)</t>
    <rPh sb="0" eb="1">
      <t>ケツ</t>
    </rPh>
    <rPh sb="1" eb="2">
      <t>ザン</t>
    </rPh>
    <rPh sb="2" eb="3">
      <t>ガク</t>
    </rPh>
    <phoneticPr fontId="2"/>
  </si>
  <si>
    <t>比較増減(B)-(A)</t>
    <rPh sb="0" eb="2">
      <t>ヒカク</t>
    </rPh>
    <rPh sb="2" eb="4">
      <t>ゾウゲン</t>
    </rPh>
    <phoneticPr fontId="2"/>
  </si>
  <si>
    <t>比較増減(A)-(B)</t>
    <rPh sb="0" eb="2">
      <t>ヒカク</t>
    </rPh>
    <rPh sb="2" eb="4">
      <t>ゾウゲン</t>
    </rPh>
    <phoneticPr fontId="2"/>
  </si>
  <si>
    <t>a</t>
    <phoneticPr fontId="2"/>
  </si>
  <si>
    <t>b</t>
    <phoneticPr fontId="2"/>
  </si>
  <si>
    <t>コンピュータ周辺機器購入確認書</t>
    <rPh sb="6" eb="8">
      <t>シュウヘン</t>
    </rPh>
    <rPh sb="8" eb="10">
      <t>キキ</t>
    </rPh>
    <rPh sb="10" eb="12">
      <t>コウニュウ</t>
    </rPh>
    <rPh sb="12" eb="15">
      <t>カクニンショ</t>
    </rPh>
    <phoneticPr fontId="7"/>
  </si>
  <si>
    <t>　以下のとおり購入をいたしました。</t>
    <rPh sb="1" eb="3">
      <t>イカ</t>
    </rPh>
    <rPh sb="7" eb="9">
      <t>コウニュウ</t>
    </rPh>
    <phoneticPr fontId="7"/>
  </si>
  <si>
    <t>新人大会 予算書</t>
    <rPh sb="0" eb="2">
      <t>シンジン</t>
    </rPh>
    <rPh sb="2" eb="4">
      <t>タイカイ</t>
    </rPh>
    <rPh sb="5" eb="8">
      <t>ヨサンショ</t>
    </rPh>
    <phoneticPr fontId="2"/>
  </si>
  <si>
    <t>高総体 予算書</t>
    <rPh sb="0" eb="1">
      <t>コウ</t>
    </rPh>
    <rPh sb="1" eb="3">
      <t>ソウタイ</t>
    </rPh>
    <rPh sb="4" eb="7">
      <t>ヨサンショ</t>
    </rPh>
    <phoneticPr fontId="2"/>
  </si>
  <si>
    <t>高総体 決算書</t>
    <rPh sb="0" eb="1">
      <t>コウ</t>
    </rPh>
    <rPh sb="1" eb="3">
      <t>ソウタイ</t>
    </rPh>
    <rPh sb="4" eb="7">
      <t>ケッサンショ</t>
    </rPh>
    <phoneticPr fontId="2"/>
  </si>
  <si>
    <t>新人大会 決算書</t>
    <rPh sb="0" eb="2">
      <t>シンジン</t>
    </rPh>
    <rPh sb="2" eb="4">
      <t>タイカイ</t>
    </rPh>
    <rPh sb="5" eb="8">
      <t>ケッサンショ</t>
    </rPh>
    <phoneticPr fontId="2"/>
  </si>
  <si>
    <t>コンピュータ周辺機器購入確認書</t>
    <rPh sb="6" eb="8">
      <t>シュウヘン</t>
    </rPh>
    <rPh sb="8" eb="10">
      <t>キキ</t>
    </rPh>
    <rPh sb="10" eb="12">
      <t>コウニュウ</t>
    </rPh>
    <rPh sb="12" eb="15">
      <t>カクニンショ</t>
    </rPh>
    <phoneticPr fontId="2"/>
  </si>
  <si>
    <t>出発地</t>
    <rPh sb="0" eb="3">
      <t>シュッパツチ</t>
    </rPh>
    <phoneticPr fontId="7"/>
  </si>
  <si>
    <t>会場地</t>
    <rPh sb="0" eb="2">
      <t>カイジョウ</t>
    </rPh>
    <rPh sb="2" eb="3">
      <t>チ</t>
    </rPh>
    <phoneticPr fontId="7"/>
  </si>
  <si>
    <t>往復金額</t>
    <rPh sb="0" eb="2">
      <t>オウフク</t>
    </rPh>
    <rPh sb="2" eb="4">
      <t>キンガク</t>
    </rPh>
    <phoneticPr fontId="7"/>
  </si>
  <si>
    <t>金額計</t>
    <rPh sb="0" eb="2">
      <t>キンガク</t>
    </rPh>
    <rPh sb="2" eb="3">
      <t>ケイ</t>
    </rPh>
    <phoneticPr fontId="7"/>
  </si>
  <si>
    <t>福岡高</t>
    <rPh sb="0" eb="2">
      <t>フクオカ</t>
    </rPh>
    <rPh sb="2" eb="3">
      <t>コウ</t>
    </rPh>
    <phoneticPr fontId="7"/>
  </si>
  <si>
    <t>電車</t>
    <rPh sb="0" eb="2">
      <t>デンシャ</t>
    </rPh>
    <phoneticPr fontId="39"/>
  </si>
  <si>
    <t>二戸駅</t>
    <rPh sb="0" eb="2">
      <t>ニノヘ</t>
    </rPh>
    <rPh sb="2" eb="3">
      <t>エキ</t>
    </rPh>
    <phoneticPr fontId="7"/>
  </si>
  <si>
    <t>石鳥谷駅</t>
    <rPh sb="0" eb="3">
      <t>イシドリヤ</t>
    </rPh>
    <rPh sb="3" eb="4">
      <t>エキ</t>
    </rPh>
    <phoneticPr fontId="7"/>
  </si>
  <si>
    <t>葛巻</t>
    <rPh sb="0" eb="2">
      <t>クズマキ</t>
    </rPh>
    <phoneticPr fontId="7"/>
  </si>
  <si>
    <t>様式４</t>
    <rPh sb="0" eb="2">
      <t>ヨウシキ</t>
    </rPh>
    <phoneticPr fontId="2"/>
  </si>
  <si>
    <t>事務局費</t>
    <rPh sb="0" eb="3">
      <t>ジムキョク</t>
    </rPh>
    <rPh sb="3" eb="4">
      <t>ヒ</t>
    </rPh>
    <phoneticPr fontId="2"/>
  </si>
  <si>
    <t>支部名</t>
    <rPh sb="0" eb="3">
      <t>シブメイ</t>
    </rPh>
    <phoneticPr fontId="2"/>
  </si>
  <si>
    <t>高総体予選会費</t>
    <rPh sb="0" eb="1">
      <t>コウ</t>
    </rPh>
    <rPh sb="1" eb="3">
      <t>ソウタイ</t>
    </rPh>
    <rPh sb="3" eb="6">
      <t>ヨセンカイ</t>
    </rPh>
    <rPh sb="6" eb="7">
      <t>ヒ</t>
    </rPh>
    <phoneticPr fontId="2"/>
  </si>
  <si>
    <t>新人大会予選会費</t>
    <rPh sb="0" eb="2">
      <t>シンジン</t>
    </rPh>
    <rPh sb="2" eb="4">
      <t>タイカイ</t>
    </rPh>
    <rPh sb="4" eb="7">
      <t>ヨセンカイ</t>
    </rPh>
    <rPh sb="7" eb="8">
      <t>ヒ</t>
    </rPh>
    <phoneticPr fontId="2"/>
  </si>
  <si>
    <t>予備費</t>
    <rPh sb="0" eb="3">
      <t>ヨビヒ</t>
    </rPh>
    <phoneticPr fontId="2"/>
  </si>
  <si>
    <t>繰越金</t>
    <rPh sb="0" eb="3">
      <t>クリコシキン</t>
    </rPh>
    <phoneticPr fontId="2"/>
  </si>
  <si>
    <t>摘　要</t>
    <rPh sb="0" eb="1">
      <t>テキ</t>
    </rPh>
    <rPh sb="2" eb="3">
      <t>ヨウ</t>
    </rPh>
    <phoneticPr fontId="2"/>
  </si>
  <si>
    <t>強化事業費</t>
    <rPh sb="0" eb="2">
      <t>キョウカ</t>
    </rPh>
    <rPh sb="2" eb="5">
      <t>ジギョウヒ</t>
    </rPh>
    <phoneticPr fontId="2"/>
  </si>
  <si>
    <t>No</t>
    <phoneticPr fontId="2"/>
  </si>
  <si>
    <t>科目</t>
    <rPh sb="0" eb="2">
      <t>カモク</t>
    </rPh>
    <phoneticPr fontId="2"/>
  </si>
  <si>
    <t>強化事業費</t>
    <rPh sb="0" eb="2">
      <t>キョウカ</t>
    </rPh>
    <rPh sb="2" eb="4">
      <t>ジギョウ</t>
    </rPh>
    <rPh sb="4" eb="5">
      <t>ヒ</t>
    </rPh>
    <phoneticPr fontId="2"/>
  </si>
  <si>
    <t>事務用消耗品等</t>
    <rPh sb="0" eb="3">
      <t>ジムヨウ</t>
    </rPh>
    <rPh sb="3" eb="6">
      <t>ショウモウヒン</t>
    </rPh>
    <rPh sb="6" eb="7">
      <t>トウ</t>
    </rPh>
    <phoneticPr fontId="2"/>
  </si>
  <si>
    <t>会議会場料、茶菓代等</t>
    <rPh sb="0" eb="2">
      <t>カイギ</t>
    </rPh>
    <rPh sb="2" eb="5">
      <t>カイジョウリョウ</t>
    </rPh>
    <rPh sb="6" eb="8">
      <t>チャカ</t>
    </rPh>
    <rPh sb="8" eb="9">
      <t>ダイ</t>
    </rPh>
    <rPh sb="9" eb="10">
      <t>トウ</t>
    </rPh>
    <phoneticPr fontId="2"/>
  </si>
  <si>
    <t>１　開催前計画</t>
    <rPh sb="2" eb="4">
      <t>カイサイ</t>
    </rPh>
    <rPh sb="4" eb="5">
      <t>マエ</t>
    </rPh>
    <rPh sb="5" eb="7">
      <t>ケイカク</t>
    </rPh>
    <phoneticPr fontId="2"/>
  </si>
  <si>
    <t>参加人数</t>
    <rPh sb="0" eb="2">
      <t>サンカ</t>
    </rPh>
    <rPh sb="2" eb="4">
      <t>ニンズウ</t>
    </rPh>
    <phoneticPr fontId="2"/>
  </si>
  <si>
    <t>参加チーム数</t>
    <rPh sb="0" eb="2">
      <t>サンカ</t>
    </rPh>
    <rPh sb="5" eb="6">
      <t>カズ</t>
    </rPh>
    <phoneticPr fontId="2"/>
  </si>
  <si>
    <t>２　開催後実績報告</t>
    <rPh sb="2" eb="4">
      <t>カイサイ</t>
    </rPh>
    <rPh sb="4" eb="5">
      <t>ゴ</t>
    </rPh>
    <rPh sb="5" eb="7">
      <t>ジッセキ</t>
    </rPh>
    <rPh sb="7" eb="9">
      <t>ホウコク</t>
    </rPh>
    <phoneticPr fontId="2"/>
  </si>
  <si>
    <t>様式4-1</t>
    <rPh sb="0" eb="2">
      <t>ヨウシキ</t>
    </rPh>
    <phoneticPr fontId="2"/>
  </si>
  <si>
    <t>支部名：</t>
    <rPh sb="0" eb="3">
      <t>シブメイ</t>
    </rPh>
    <phoneticPr fontId="2"/>
  </si>
  <si>
    <t>様式4-2</t>
    <rPh sb="0" eb="2">
      <t>ヨウシキ</t>
    </rPh>
    <phoneticPr fontId="2"/>
  </si>
  <si>
    <t>支部費　決算書(4-1)及び明細書(4-2)</t>
    <rPh sb="0" eb="2">
      <t>シブ</t>
    </rPh>
    <rPh sb="2" eb="3">
      <t>ヒ</t>
    </rPh>
    <rPh sb="4" eb="7">
      <t>ケッサンショ</t>
    </rPh>
    <rPh sb="12" eb="13">
      <t>オヨ</t>
    </rPh>
    <rPh sb="14" eb="17">
      <t>メイサイショ</t>
    </rPh>
    <phoneticPr fontId="2"/>
  </si>
  <si>
    <t>支部費</t>
    <rPh sb="0" eb="2">
      <t>シブ</t>
    </rPh>
    <rPh sb="2" eb="3">
      <t>ヒ</t>
    </rPh>
    <phoneticPr fontId="2"/>
  </si>
  <si>
    <t>東北高等学校選手権項目明細</t>
    <rPh sb="0" eb="2">
      <t>トウホク</t>
    </rPh>
    <rPh sb="2" eb="4">
      <t>コウトウ</t>
    </rPh>
    <rPh sb="4" eb="6">
      <t>ガッコウ</t>
    </rPh>
    <rPh sb="6" eb="9">
      <t>センシュケン</t>
    </rPh>
    <rPh sb="9" eb="11">
      <t>コウモク</t>
    </rPh>
    <rPh sb="11" eb="13">
      <t>メイサイ</t>
    </rPh>
    <phoneticPr fontId="2"/>
  </si>
  <si>
    <t>東北高等学校選手権大会開催（計画･実績報告）書</t>
    <rPh sb="0" eb="2">
      <t>トウホク</t>
    </rPh>
    <rPh sb="2" eb="4">
      <t>コウトウ</t>
    </rPh>
    <rPh sb="4" eb="6">
      <t>ガッコウ</t>
    </rPh>
    <rPh sb="6" eb="9">
      <t>センシュケン</t>
    </rPh>
    <rPh sb="9" eb="11">
      <t>タイカイ</t>
    </rPh>
    <rPh sb="11" eb="13">
      <t>カイサイ</t>
    </rPh>
    <rPh sb="14" eb="16">
      <t>ケイカク</t>
    </rPh>
    <rPh sb="17" eb="19">
      <t>ジッセキ</t>
    </rPh>
    <rPh sb="19" eb="21">
      <t>ホウコク</t>
    </rPh>
    <rPh sb="22" eb="23">
      <t>ショ</t>
    </rPh>
    <phoneticPr fontId="2"/>
  </si>
  <si>
    <t>（　　　　　）費</t>
    <rPh sb="7" eb="8">
      <t>ヒ</t>
    </rPh>
    <phoneticPr fontId="2"/>
  </si>
  <si>
    <r>
      <t>　　　　　費</t>
    </r>
    <r>
      <rPr>
        <u/>
        <sz val="11"/>
        <rFont val="ＭＳ ゴシック"/>
        <family val="3"/>
        <charset val="128"/>
      </rPr>
      <t>　　　　　　</t>
    </r>
    <r>
      <rPr>
        <sz val="11"/>
        <rFont val="ＭＳ ゴシック"/>
        <family val="3"/>
        <charset val="128"/>
      </rPr>
      <t>円</t>
    </r>
    <rPh sb="5" eb="6">
      <t>ヒ</t>
    </rPh>
    <rPh sb="12" eb="13">
      <t>エン</t>
    </rPh>
    <phoneticPr fontId="2"/>
  </si>
  <si>
    <t>県 補 助 金</t>
    <rPh sb="0" eb="1">
      <t>ケン</t>
    </rPh>
    <rPh sb="2" eb="3">
      <t>タスク</t>
    </rPh>
    <rPh sb="4" eb="5">
      <t>スケ</t>
    </rPh>
    <rPh sb="6" eb="7">
      <t>カネ</t>
    </rPh>
    <phoneticPr fontId="2"/>
  </si>
  <si>
    <t>※練習内容、試合内容、試合スコア、対戦相手、合同練習チームなど詳細に記入すること。</t>
    <rPh sb="1" eb="3">
      <t>レンシュウ</t>
    </rPh>
    <rPh sb="3" eb="5">
      <t>ナイヨウ</t>
    </rPh>
    <rPh sb="6" eb="8">
      <t>シアイ</t>
    </rPh>
    <rPh sb="8" eb="10">
      <t>ナイヨウ</t>
    </rPh>
    <rPh sb="11" eb="13">
      <t>シアイ</t>
    </rPh>
    <rPh sb="17" eb="19">
      <t>タイセン</t>
    </rPh>
    <rPh sb="19" eb="21">
      <t>アイテ</t>
    </rPh>
    <rPh sb="22" eb="24">
      <t>ゴウドウ</t>
    </rPh>
    <rPh sb="24" eb="26">
      <t>レンシュウ</t>
    </rPh>
    <rPh sb="31" eb="33">
      <t>ショウサイ</t>
    </rPh>
    <rPh sb="34" eb="36">
      <t>キニュウ</t>
    </rPh>
    <phoneticPr fontId="2"/>
  </si>
  <si>
    <t>様式22</t>
    <rPh sb="0" eb="2">
      <t>ヨウシキ</t>
    </rPh>
    <phoneticPr fontId="7"/>
  </si>
  <si>
    <t>様式21</t>
    <rPh sb="0" eb="2">
      <t>ヨウシキ</t>
    </rPh>
    <phoneticPr fontId="7"/>
  </si>
  <si>
    <t>旅費・謝金受領書（強化・外部講師用）</t>
    <rPh sb="0" eb="2">
      <t>リョヒ</t>
    </rPh>
    <rPh sb="3" eb="5">
      <t>シャキン</t>
    </rPh>
    <rPh sb="5" eb="8">
      <t>ジュリョウショ</t>
    </rPh>
    <rPh sb="9" eb="11">
      <t>キョウカ</t>
    </rPh>
    <rPh sb="12" eb="14">
      <t>ガイブ</t>
    </rPh>
    <rPh sb="14" eb="16">
      <t>コウシ</t>
    </rPh>
    <rPh sb="16" eb="17">
      <t>ヨウ</t>
    </rPh>
    <phoneticPr fontId="2"/>
  </si>
  <si>
    <t>競技（専門部）・事業名：</t>
    <rPh sb="0" eb="2">
      <t>キョウギ</t>
    </rPh>
    <rPh sb="3" eb="5">
      <t>センモン</t>
    </rPh>
    <rPh sb="5" eb="6">
      <t>ブ</t>
    </rPh>
    <rPh sb="8" eb="10">
      <t>ジギョウ</t>
    </rPh>
    <rPh sb="10" eb="11">
      <t>メイ</t>
    </rPh>
    <phoneticPr fontId="7"/>
  </si>
  <si>
    <t>往復距離</t>
    <rPh sb="0" eb="2">
      <t>オウフク</t>
    </rPh>
    <rPh sb="2" eb="4">
      <t>キョリ</t>
    </rPh>
    <phoneticPr fontId="2"/>
  </si>
  <si>
    <t>備考</t>
    <rPh sb="0" eb="2">
      <t>ビコウ</t>
    </rPh>
    <phoneticPr fontId="2"/>
  </si>
  <si>
    <t>（該当する箇所を○で囲む）</t>
    <rPh sb="1" eb="3">
      <t>ガイトウ</t>
    </rPh>
    <rPh sb="5" eb="7">
      <t>カショ</t>
    </rPh>
    <rPh sb="10" eb="11">
      <t>カコ</t>
    </rPh>
    <phoneticPr fontId="2"/>
  </si>
  <si>
    <t>競技(専門部)・事業名　</t>
    <rPh sb="0" eb="2">
      <t>キョウギ</t>
    </rPh>
    <rPh sb="3" eb="5">
      <t>センモン</t>
    </rPh>
    <rPh sb="5" eb="6">
      <t>ブ</t>
    </rPh>
    <rPh sb="8" eb="10">
      <t>ジギョウ</t>
    </rPh>
    <rPh sb="10" eb="11">
      <t>メイ</t>
    </rPh>
    <phoneticPr fontId="7"/>
  </si>
  <si>
    <t xml:space="preserve"> （  令和</t>
    <rPh sb="4" eb="6">
      <t>レイワ</t>
    </rPh>
    <phoneticPr fontId="7"/>
  </si>
  <si>
    <t>役員謝金</t>
    <rPh sb="0" eb="2">
      <t>ヤクイン</t>
    </rPh>
    <rPh sb="2" eb="4">
      <t>シャキン</t>
    </rPh>
    <phoneticPr fontId="2"/>
  </si>
  <si>
    <t>○○市</t>
    <rPh sb="2" eb="3">
      <t>シ</t>
    </rPh>
    <phoneticPr fontId="2"/>
  </si>
  <si>
    <t>5/22</t>
    <phoneticPr fontId="2"/>
  </si>
  <si>
    <t>5/20</t>
    <phoneticPr fontId="2"/>
  </si>
  <si>
    <t>5/21</t>
    <phoneticPr fontId="2"/>
  </si>
  <si>
    <t>3/21</t>
    <phoneticPr fontId="2"/>
  </si>
  <si>
    <t>5/20</t>
    <phoneticPr fontId="2"/>
  </si>
  <si>
    <t>紫波中央駅</t>
    <rPh sb="0" eb="2">
      <t>シワ</t>
    </rPh>
    <rPh sb="2" eb="4">
      <t>チュウオウ</t>
    </rPh>
    <rPh sb="4" eb="5">
      <t>エキ</t>
    </rPh>
    <phoneticPr fontId="7"/>
  </si>
  <si>
    <t>一関駅</t>
    <rPh sb="0" eb="2">
      <t>イチノセキ</t>
    </rPh>
    <rPh sb="2" eb="3">
      <t>エキ</t>
    </rPh>
    <phoneticPr fontId="7"/>
  </si>
  <si>
    <t>令和　年　月　日（　）～　月　日（　）</t>
    <rPh sb="0" eb="2">
      <t>レイワ</t>
    </rPh>
    <rPh sb="3" eb="4">
      <t>ネン</t>
    </rPh>
    <rPh sb="5" eb="6">
      <t>ガツ</t>
    </rPh>
    <rPh sb="7" eb="8">
      <t>ヒ</t>
    </rPh>
    <rPh sb="13" eb="14">
      <t>ガツ</t>
    </rPh>
    <rPh sb="15" eb="16">
      <t>ヒ</t>
    </rPh>
    <phoneticPr fontId="2"/>
  </si>
  <si>
    <t>(</t>
    <phoneticPr fontId="7"/>
  </si>
  <si>
    <t>～</t>
    <phoneticPr fontId="7"/>
  </si>
  <si>
    <t>(</t>
    <phoneticPr fontId="7"/>
  </si>
  <si>
    <t>～</t>
    <phoneticPr fontId="7"/>
  </si>
  <si>
    <t>）</t>
    <phoneticPr fontId="7"/>
  </si>
  <si>
    <t>）</t>
    <phoneticPr fontId="7"/>
  </si>
  <si>
    <t>岩手　太郎</t>
    <rPh sb="0" eb="2">
      <t>イワテ</t>
    </rPh>
    <rPh sb="3" eb="5">
      <t>タロウ</t>
    </rPh>
    <phoneticPr fontId="2"/>
  </si>
  <si>
    <t>岩手県盛岡市高松４－17－16</t>
    <rPh sb="0" eb="3">
      <t>イワテケン</t>
    </rPh>
    <rPh sb="3" eb="6">
      <t>モリオカシ</t>
    </rPh>
    <rPh sb="6" eb="8">
      <t>タカマツ</t>
    </rPh>
    <phoneticPr fontId="2"/>
  </si>
  <si>
    <t>令和　年　月　日提出</t>
    <rPh sb="0" eb="2">
      <t>レイワ</t>
    </rPh>
    <rPh sb="3" eb="4">
      <t>ネン</t>
    </rPh>
    <rPh sb="5" eb="6">
      <t>ガツ</t>
    </rPh>
    <rPh sb="7" eb="8">
      <t>ニチ</t>
    </rPh>
    <rPh sb="8" eb="10">
      <t>テイシュツ</t>
    </rPh>
    <phoneticPr fontId="7"/>
  </si>
  <si>
    <t>陸上競技</t>
    <rPh sb="0" eb="2">
      <t>リクジョウ</t>
    </rPh>
    <rPh sb="2" eb="4">
      <t>キョウギ</t>
    </rPh>
    <phoneticPr fontId="2"/>
  </si>
  <si>
    <t>鈴木　一郎</t>
    <rPh sb="0" eb="2">
      <t>スズキ</t>
    </rPh>
    <rPh sb="3" eb="5">
      <t>イチロウ</t>
    </rPh>
    <phoneticPr fontId="2"/>
  </si>
  <si>
    <t>（　　　　　　　　　　　　　　　　　　　　　）</t>
    <phoneticPr fontId="2"/>
  </si>
  <si>
    <t>（　　盛岡第三高等学校　）</t>
    <rPh sb="3" eb="5">
      <t>モリオカ</t>
    </rPh>
    <rPh sb="5" eb="7">
      <t>ダイサン</t>
    </rPh>
    <rPh sb="7" eb="9">
      <t>コウトウ</t>
    </rPh>
    <rPh sb="9" eb="11">
      <t>ガッコウ</t>
    </rPh>
    <phoneticPr fontId="2"/>
  </si>
  <si>
    <t>高総体・新人大会の関係文書印刷・及び賞状印刷</t>
    <rPh sb="0" eb="1">
      <t>タカ</t>
    </rPh>
    <rPh sb="1" eb="3">
      <t>ソウタイ</t>
    </rPh>
    <rPh sb="2" eb="3">
      <t>タイ</t>
    </rPh>
    <rPh sb="4" eb="6">
      <t>シンジン</t>
    </rPh>
    <rPh sb="6" eb="8">
      <t>タイカイ</t>
    </rPh>
    <rPh sb="9" eb="11">
      <t>カンケイ</t>
    </rPh>
    <rPh sb="11" eb="13">
      <t>ブンショ</t>
    </rPh>
    <rPh sb="13" eb="15">
      <t>インサツ</t>
    </rPh>
    <rPh sb="16" eb="17">
      <t>オヨ</t>
    </rPh>
    <rPh sb="18" eb="20">
      <t>ショウジョウ</t>
    </rPh>
    <rPh sb="20" eb="22">
      <t>インサツ</t>
    </rPh>
    <phoneticPr fontId="2"/>
  </si>
  <si>
    <t>盛岡第三高等学校（専門委員長勤務校）
岩手県盛岡市4－17－16</t>
    <rPh sb="0" eb="2">
      <t>モリオカ</t>
    </rPh>
    <rPh sb="2" eb="4">
      <t>ダイサン</t>
    </rPh>
    <rPh sb="4" eb="6">
      <t>コウトウ</t>
    </rPh>
    <rPh sb="6" eb="8">
      <t>ガッコウ</t>
    </rPh>
    <rPh sb="9" eb="11">
      <t>センモン</t>
    </rPh>
    <rPh sb="11" eb="14">
      <t>イインチョウ</t>
    </rPh>
    <rPh sb="14" eb="17">
      <t>キンムコウ</t>
    </rPh>
    <rPh sb="19" eb="22">
      <t>イワテケン</t>
    </rPh>
    <rPh sb="22" eb="25">
      <t>モリオカシ</t>
    </rPh>
    <phoneticPr fontId="2"/>
  </si>
  <si>
    <t>令和　年　月　日　～　令和　年　月　日</t>
    <rPh sb="0" eb="2">
      <t>レイワ</t>
    </rPh>
    <rPh sb="3" eb="4">
      <t>ネン</t>
    </rPh>
    <rPh sb="5" eb="6">
      <t>ガツ</t>
    </rPh>
    <rPh sb="7" eb="8">
      <t>ニチ</t>
    </rPh>
    <rPh sb="11" eb="13">
      <t>レイワ</t>
    </rPh>
    <phoneticPr fontId="7"/>
  </si>
  <si>
    <t>購入品・メーカー</t>
    <rPh sb="0" eb="2">
      <t>コウニュウ</t>
    </rPh>
    <rPh sb="2" eb="3">
      <t>ヒン</t>
    </rPh>
    <phoneticPr fontId="7"/>
  </si>
  <si>
    <t>購入品</t>
    <rPh sb="0" eb="2">
      <t>コウニュウ</t>
    </rPh>
    <rPh sb="2" eb="3">
      <t>ヒン</t>
    </rPh>
    <phoneticPr fontId="7"/>
  </si>
  <si>
    <t>エプソンインクジェットプリンター</t>
    <phoneticPr fontId="2"/>
  </si>
  <si>
    <t>メーカー
機　　種</t>
    <rPh sb="5" eb="6">
      <t>キ</t>
    </rPh>
    <rPh sb="8" eb="9">
      <t>タネ</t>
    </rPh>
    <phoneticPr fontId="7"/>
  </si>
  <si>
    <t>エプソンインクジェットプリンター　EP-808W</t>
    <phoneticPr fontId="2"/>
  </si>
  <si>
    <t>ケーズデンキ北上店
岩手県北上市北鬼柳31－11
0197－63－2271</t>
    <rPh sb="6" eb="8">
      <t>キタカミ</t>
    </rPh>
    <rPh sb="8" eb="9">
      <t>テン</t>
    </rPh>
    <rPh sb="10" eb="13">
      <t>イワテケン</t>
    </rPh>
    <rPh sb="13" eb="16">
      <t>キタカミシ</t>
    </rPh>
    <rPh sb="16" eb="17">
      <t>キタ</t>
    </rPh>
    <rPh sb="17" eb="19">
      <t>オニヤナギ</t>
    </rPh>
    <phoneticPr fontId="2"/>
  </si>
  <si>
    <t>ＮＯ</t>
    <phoneticPr fontId="7"/>
  </si>
  <si>
    <t>×</t>
    <phoneticPr fontId="7"/>
  </si>
  <si>
    <t>×</t>
    <phoneticPr fontId="7"/>
  </si>
  <si>
    <t>×</t>
    <phoneticPr fontId="7"/>
  </si>
  <si>
    <t>×</t>
    <phoneticPr fontId="7"/>
  </si>
  <si>
    <t>×</t>
    <phoneticPr fontId="7"/>
  </si>
  <si>
    <t>×</t>
    <phoneticPr fontId="7"/>
  </si>
  <si>
    <t>×</t>
    <phoneticPr fontId="7"/>
  </si>
  <si>
    <t>（令和２年度）　　　　　　　　　謝　金　受　領　書</t>
    <rPh sb="1" eb="3">
      <t>レイワ</t>
    </rPh>
    <rPh sb="4" eb="6">
      <t>ネンド</t>
    </rPh>
    <rPh sb="6" eb="8">
      <t>ヘイネンド</t>
    </rPh>
    <rPh sb="16" eb="17">
      <t>シャ</t>
    </rPh>
    <rPh sb="18" eb="19">
      <t>カネ</t>
    </rPh>
    <rPh sb="20" eb="21">
      <t>ウケ</t>
    </rPh>
    <rPh sb="22" eb="23">
      <t>リョウ</t>
    </rPh>
    <rPh sb="24" eb="25">
      <t>ショ</t>
    </rPh>
    <phoneticPr fontId="7"/>
  </si>
  <si>
    <t>バスケットボール</t>
    <phoneticPr fontId="2"/>
  </si>
  <si>
    <t>期日　令和　年　月　日(　)～　月　日(　)（　日間）　於：</t>
    <rPh sb="0" eb="2">
      <t>キジツ</t>
    </rPh>
    <rPh sb="3" eb="5">
      <t>レイワ</t>
    </rPh>
    <rPh sb="6" eb="7">
      <t>ネン</t>
    </rPh>
    <rPh sb="8" eb="9">
      <t>ツキ</t>
    </rPh>
    <rPh sb="10" eb="11">
      <t>ヒ</t>
    </rPh>
    <rPh sb="16" eb="17">
      <t>ガツ</t>
    </rPh>
    <rPh sb="18" eb="19">
      <t>ヒ</t>
    </rPh>
    <rPh sb="24" eb="25">
      <t>ヒ</t>
    </rPh>
    <rPh sb="25" eb="26">
      <t>カン</t>
    </rPh>
    <rPh sb="28" eb="29">
      <t>オ</t>
    </rPh>
    <phoneticPr fontId="7"/>
  </si>
  <si>
    <t>（　　枚中　　枚目）</t>
    <rPh sb="3" eb="4">
      <t>マイ</t>
    </rPh>
    <rPh sb="4" eb="5">
      <t>チュウ</t>
    </rPh>
    <rPh sb="7" eb="8">
      <t>マイ</t>
    </rPh>
    <rPh sb="8" eb="9">
      <t>メ</t>
    </rPh>
    <phoneticPr fontId="7"/>
  </si>
  <si>
    <r>
      <t>（　</t>
    </r>
    <r>
      <rPr>
        <sz val="11"/>
        <color indexed="10"/>
        <rFont val="ＭＳ ゴシック"/>
        <family val="3"/>
        <charset val="128"/>
      </rPr>
      <t>３</t>
    </r>
    <r>
      <rPr>
        <sz val="11"/>
        <rFont val="ＭＳ ゴシック"/>
        <family val="3"/>
        <charset val="128"/>
      </rPr>
      <t>枚中　</t>
    </r>
    <r>
      <rPr>
        <sz val="11"/>
        <color indexed="10"/>
        <rFont val="ＭＳ ゴシック"/>
        <family val="3"/>
        <charset val="128"/>
      </rPr>
      <t>１</t>
    </r>
    <r>
      <rPr>
        <sz val="11"/>
        <rFont val="ＭＳ ゴシック"/>
        <family val="3"/>
        <charset val="128"/>
      </rPr>
      <t>枚目）</t>
    </r>
    <rPh sb="3" eb="4">
      <t>マイ</t>
    </rPh>
    <rPh sb="4" eb="5">
      <t>チュウ</t>
    </rPh>
    <rPh sb="7" eb="8">
      <t>マイ</t>
    </rPh>
    <rPh sb="8" eb="9">
      <t>メ</t>
    </rPh>
    <phoneticPr fontId="7"/>
  </si>
  <si>
    <t>動向（○を記入）</t>
    <rPh sb="0" eb="2">
      <t>ドウコウ</t>
    </rPh>
    <rPh sb="5" eb="7">
      <t>キニュウ</t>
    </rPh>
    <phoneticPr fontId="7"/>
  </si>
  <si>
    <t>/</t>
    <phoneticPr fontId="2"/>
  </si>
  <si>
    <t>岩手　一郎</t>
    <rPh sb="0" eb="2">
      <t>イワテ</t>
    </rPh>
    <rPh sb="3" eb="5">
      <t>イチロウ</t>
    </rPh>
    <phoneticPr fontId="2"/>
  </si>
  <si>
    <t>盛岡市○－○－○</t>
    <rPh sb="0" eb="3">
      <t>モリオカシ</t>
    </rPh>
    <phoneticPr fontId="2"/>
  </si>
  <si>
    <t>○</t>
    <phoneticPr fontId="2"/>
  </si>
  <si>
    <t>○</t>
    <phoneticPr fontId="2"/>
  </si>
  <si>
    <t>/</t>
    <phoneticPr fontId="2"/>
  </si>
  <si>
    <t>岩手　二郎</t>
    <rPh sb="0" eb="2">
      <t>イワテ</t>
    </rPh>
    <rPh sb="3" eb="5">
      <t>ジロウ</t>
    </rPh>
    <phoneticPr fontId="2"/>
  </si>
  <si>
    <t>岩手　三郎</t>
    <rPh sb="0" eb="2">
      <t>イワテ</t>
    </rPh>
    <rPh sb="3" eb="5">
      <t>サブロウ</t>
    </rPh>
    <phoneticPr fontId="2"/>
  </si>
  <si>
    <t>北上市○－○－○</t>
    <rPh sb="0" eb="2">
      <t>キタカミ</t>
    </rPh>
    <rPh sb="2" eb="3">
      <t>シ</t>
    </rPh>
    <phoneticPr fontId="2"/>
  </si>
  <si>
    <t>岩手　四郎</t>
    <rPh sb="0" eb="2">
      <t>イワテ</t>
    </rPh>
    <rPh sb="3" eb="5">
      <t>シロウ</t>
    </rPh>
    <phoneticPr fontId="2"/>
  </si>
  <si>
    <t>岩手　五郎</t>
    <rPh sb="0" eb="2">
      <t>イワテ</t>
    </rPh>
    <rPh sb="3" eb="5">
      <t>ゴロウ</t>
    </rPh>
    <phoneticPr fontId="2"/>
  </si>
  <si>
    <t>紫波町○－○－○</t>
    <rPh sb="0" eb="3">
      <t>シワチョウ</t>
    </rPh>
    <phoneticPr fontId="2"/>
  </si>
  <si>
    <t>岩手　六郎</t>
    <rPh sb="0" eb="2">
      <t>イワテ</t>
    </rPh>
    <rPh sb="3" eb="5">
      <t>ロクロウ</t>
    </rPh>
    <phoneticPr fontId="2"/>
  </si>
  <si>
    <t>岩手　七郎</t>
    <rPh sb="0" eb="2">
      <t>イワテ</t>
    </rPh>
    <rPh sb="3" eb="5">
      <t>シチロウ</t>
    </rPh>
    <phoneticPr fontId="2"/>
  </si>
  <si>
    <t>花巻市○－○－○</t>
    <rPh sb="0" eb="2">
      <t>ハナマキ</t>
    </rPh>
    <rPh sb="2" eb="3">
      <t>シ</t>
    </rPh>
    <phoneticPr fontId="2"/>
  </si>
  <si>
    <t>岩手　八郎</t>
    <rPh sb="0" eb="2">
      <t>イワテ</t>
    </rPh>
    <rPh sb="3" eb="5">
      <t>ハチロウ</t>
    </rPh>
    <phoneticPr fontId="2"/>
  </si>
  <si>
    <t>岩手　九郎</t>
    <rPh sb="0" eb="2">
      <t>イワテ</t>
    </rPh>
    <rPh sb="3" eb="5">
      <t>キュウロウ</t>
    </rPh>
    <phoneticPr fontId="2"/>
  </si>
  <si>
    <t>二戸市○－○－○</t>
    <rPh sb="0" eb="2">
      <t>ニノヘ</t>
    </rPh>
    <rPh sb="2" eb="3">
      <t>シ</t>
    </rPh>
    <phoneticPr fontId="2"/>
  </si>
  <si>
    <t>岩手　十郎</t>
    <rPh sb="0" eb="2">
      <t>イワテ</t>
    </rPh>
    <rPh sb="3" eb="5">
      <t>ジュウロウ</t>
    </rPh>
    <phoneticPr fontId="2"/>
  </si>
  <si>
    <t>岩手　一子</t>
    <rPh sb="0" eb="2">
      <t>イワテ</t>
    </rPh>
    <rPh sb="3" eb="5">
      <t>イチコ</t>
    </rPh>
    <phoneticPr fontId="2"/>
  </si>
  <si>
    <t>岩手　二子</t>
    <rPh sb="0" eb="2">
      <t>イワテ</t>
    </rPh>
    <rPh sb="3" eb="5">
      <t>ニコ</t>
    </rPh>
    <phoneticPr fontId="2"/>
  </si>
  <si>
    <t>岩手　三子</t>
    <rPh sb="0" eb="2">
      <t>イワテ</t>
    </rPh>
    <rPh sb="3" eb="4">
      <t>ミ</t>
    </rPh>
    <rPh sb="4" eb="5">
      <t>コ</t>
    </rPh>
    <phoneticPr fontId="2"/>
  </si>
  <si>
    <t>一関市○－○－○</t>
    <rPh sb="0" eb="2">
      <t>イチノセキ</t>
    </rPh>
    <rPh sb="2" eb="3">
      <t>シ</t>
    </rPh>
    <phoneticPr fontId="2"/>
  </si>
  <si>
    <t>岩手　四子</t>
    <rPh sb="0" eb="2">
      <t>イワテ</t>
    </rPh>
    <rPh sb="3" eb="4">
      <t>ヨン</t>
    </rPh>
    <rPh sb="4" eb="5">
      <t>コ</t>
    </rPh>
    <phoneticPr fontId="2"/>
  </si>
  <si>
    <t>岩手　五子</t>
    <rPh sb="0" eb="2">
      <t>イワテ</t>
    </rPh>
    <rPh sb="3" eb="4">
      <t>イ</t>
    </rPh>
    <rPh sb="4" eb="5">
      <t>コ</t>
    </rPh>
    <phoneticPr fontId="2"/>
  </si>
  <si>
    <t>水沢市○－○－○</t>
    <rPh sb="0" eb="2">
      <t>ミズサワ</t>
    </rPh>
    <rPh sb="2" eb="3">
      <t>シ</t>
    </rPh>
    <phoneticPr fontId="2"/>
  </si>
  <si>
    <t>岩手　六子</t>
    <rPh sb="0" eb="2">
      <t>イワテ</t>
    </rPh>
    <rPh sb="3" eb="4">
      <t>ロク</t>
    </rPh>
    <rPh sb="4" eb="5">
      <t>コ</t>
    </rPh>
    <phoneticPr fontId="2"/>
  </si>
  <si>
    <t>岩手　七子</t>
    <rPh sb="0" eb="2">
      <t>イワテ</t>
    </rPh>
    <rPh sb="3" eb="4">
      <t>シチ</t>
    </rPh>
    <rPh sb="4" eb="5">
      <t>コ</t>
    </rPh>
    <phoneticPr fontId="2"/>
  </si>
  <si>
    <t>大船渡市○－○－○</t>
    <rPh sb="0" eb="3">
      <t>オオフナト</t>
    </rPh>
    <rPh sb="3" eb="4">
      <t>シ</t>
    </rPh>
    <phoneticPr fontId="2"/>
  </si>
  <si>
    <t>岩手　八子</t>
    <rPh sb="0" eb="2">
      <t>イワテ</t>
    </rPh>
    <rPh sb="3" eb="4">
      <t>ハチ</t>
    </rPh>
    <rPh sb="4" eb="5">
      <t>コ</t>
    </rPh>
    <phoneticPr fontId="2"/>
  </si>
  <si>
    <t>岩手　九子</t>
    <rPh sb="0" eb="2">
      <t>イワテ</t>
    </rPh>
    <rPh sb="3" eb="4">
      <t>キュウ</t>
    </rPh>
    <rPh sb="4" eb="5">
      <t>コ</t>
    </rPh>
    <phoneticPr fontId="2"/>
  </si>
  <si>
    <t>久慈市○－○－○</t>
    <rPh sb="0" eb="2">
      <t>クジ</t>
    </rPh>
    <rPh sb="2" eb="3">
      <t>シ</t>
    </rPh>
    <phoneticPr fontId="2"/>
  </si>
  <si>
    <t>岩手　十子</t>
    <rPh sb="0" eb="2">
      <t>イワテ</t>
    </rPh>
    <rPh sb="3" eb="4">
      <t>ジュウ</t>
    </rPh>
    <rPh sb="4" eb="5">
      <t>コ</t>
    </rPh>
    <phoneticPr fontId="2"/>
  </si>
  <si>
    <t>一戸町○－○－○</t>
    <rPh sb="0" eb="2">
      <t>イチノヘ</t>
    </rPh>
    <rPh sb="2" eb="3">
      <t>チョウ</t>
    </rPh>
    <phoneticPr fontId="2"/>
  </si>
  <si>
    <t>No.</t>
    <phoneticPr fontId="7"/>
  </si>
  <si>
    <t>○</t>
    <phoneticPr fontId="2"/>
  </si>
  <si>
    <t>/</t>
    <phoneticPr fontId="2"/>
  </si>
  <si>
    <t>令和　　　年　　　月　　　日</t>
    <rPh sb="0" eb="2">
      <t>レイワ</t>
    </rPh>
    <rPh sb="5" eb="6">
      <t>ネン</t>
    </rPh>
    <rPh sb="9" eb="10">
      <t>ガツ</t>
    </rPh>
    <rPh sb="13" eb="14">
      <t>ニチ</t>
    </rPh>
    <phoneticPr fontId="2"/>
  </si>
  <si>
    <r>
      <t>専門部名　　</t>
    </r>
    <r>
      <rPr>
        <sz val="11"/>
        <color indexed="10"/>
        <rFont val="ＭＳ ゴシック"/>
        <family val="3"/>
        <charset val="128"/>
      </rPr>
      <t>体操競技専門部</t>
    </r>
    <rPh sb="0" eb="2">
      <t>センモン</t>
    </rPh>
    <rPh sb="2" eb="3">
      <t>ブ</t>
    </rPh>
    <rPh sb="3" eb="4">
      <t>メイ</t>
    </rPh>
    <rPh sb="6" eb="8">
      <t>タイソウ</t>
    </rPh>
    <rPh sb="8" eb="10">
      <t>キョウギ</t>
    </rPh>
    <rPh sb="10" eb="13">
      <t>センモンブ</t>
    </rPh>
    <phoneticPr fontId="2"/>
  </si>
  <si>
    <r>
      <t>専門部長名　　</t>
    </r>
    <r>
      <rPr>
        <sz val="11"/>
        <color indexed="10"/>
        <rFont val="ＭＳ ゴシック"/>
        <family val="3"/>
        <charset val="128"/>
      </rPr>
      <t>岩手　一郎</t>
    </r>
    <r>
      <rPr>
        <sz val="11"/>
        <rFont val="ＭＳ ゴシック"/>
        <family val="3"/>
        <charset val="128"/>
      </rPr>
      <t>　　　印</t>
    </r>
    <rPh sb="0" eb="2">
      <t>センモン</t>
    </rPh>
    <rPh sb="2" eb="3">
      <t>ブ</t>
    </rPh>
    <rPh sb="3" eb="4">
      <t>チョウ</t>
    </rPh>
    <rPh sb="4" eb="5">
      <t>メイ</t>
    </rPh>
    <rPh sb="7" eb="9">
      <t>イワテ</t>
    </rPh>
    <rPh sb="10" eb="12">
      <t>イチロウ</t>
    </rPh>
    <rPh sb="15" eb="16">
      <t>イン</t>
    </rPh>
    <phoneticPr fontId="2"/>
  </si>
  <si>
    <t>実施日</t>
    <rPh sb="0" eb="3">
      <t>ジッシビ</t>
    </rPh>
    <phoneticPr fontId="2"/>
  </si>
  <si>
    <t>令和　年　月　日(　) ～ 　月　日(　)</t>
    <rPh sb="0" eb="2">
      <t>レイワ</t>
    </rPh>
    <phoneticPr fontId="2"/>
  </si>
  <si>
    <t>№</t>
    <phoneticPr fontId="2"/>
  </si>
  <si>
    <t>令和　年　月　日</t>
    <rPh sb="0" eb="2">
      <t>レイワ</t>
    </rPh>
    <rPh sb="3" eb="4">
      <t>ネン</t>
    </rPh>
    <rPh sb="5" eb="6">
      <t>ガツ</t>
    </rPh>
    <rPh sb="7" eb="8">
      <t>ニチ</t>
    </rPh>
    <phoneticPr fontId="2"/>
  </si>
  <si>
    <t>第２回男子強化合宿</t>
    <rPh sb="0" eb="1">
      <t>ダイ</t>
    </rPh>
    <rPh sb="2" eb="3">
      <t>カイ</t>
    </rPh>
    <rPh sb="3" eb="5">
      <t>ダンシ</t>
    </rPh>
    <rPh sb="5" eb="7">
      <t>キョウカ</t>
    </rPh>
    <rPh sb="7" eb="9">
      <t>ガッシュク</t>
    </rPh>
    <phoneticPr fontId="2"/>
  </si>
  <si>
    <t>令和　年　月　日(　) ～ 　月　日(　)</t>
    <rPh sb="0" eb="2">
      <t>レイワ</t>
    </rPh>
    <rPh sb="3" eb="4">
      <t>ネン</t>
    </rPh>
    <rPh sb="4" eb="5">
      <t>ヘイネン</t>
    </rPh>
    <rPh sb="5" eb="6">
      <t>ガツ</t>
    </rPh>
    <rPh sb="7" eb="8">
      <t>ニチ</t>
    </rPh>
    <rPh sb="15" eb="16">
      <t>ガツ</t>
    </rPh>
    <rPh sb="17" eb="18">
      <t>ニチ</t>
    </rPh>
    <phoneticPr fontId="2"/>
  </si>
  <si>
    <t>奥州市総合体育館（岩手県奥州市）</t>
    <rPh sb="0" eb="3">
      <t>オウシュウシ</t>
    </rPh>
    <rPh sb="3" eb="5">
      <t>ソウゴウ</t>
    </rPh>
    <rPh sb="5" eb="8">
      <t>タイイクカン</t>
    </rPh>
    <rPh sb="9" eb="12">
      <t>イワテケン</t>
    </rPh>
    <rPh sb="12" eb="15">
      <t>オウシュウシ</t>
    </rPh>
    <phoneticPr fontId="2"/>
  </si>
  <si>
    <t>岩手 一郎・強化委員長（盛三）　岩手 二郎・強化委員（不来方）</t>
    <rPh sb="0" eb="2">
      <t>イワテ</t>
    </rPh>
    <rPh sb="3" eb="5">
      <t>イチロウ</t>
    </rPh>
    <rPh sb="6" eb="8">
      <t>キョウカ</t>
    </rPh>
    <rPh sb="8" eb="11">
      <t>イインチョウ</t>
    </rPh>
    <rPh sb="12" eb="13">
      <t>モリ</t>
    </rPh>
    <rPh sb="13" eb="14">
      <t>サン</t>
    </rPh>
    <rPh sb="16" eb="18">
      <t>イワテ</t>
    </rPh>
    <rPh sb="19" eb="21">
      <t>ジロウ</t>
    </rPh>
    <rPh sb="22" eb="24">
      <t>キョウカ</t>
    </rPh>
    <rPh sb="24" eb="26">
      <t>イイン</t>
    </rPh>
    <rPh sb="27" eb="30">
      <t>コズカタ</t>
    </rPh>
    <phoneticPr fontId="2"/>
  </si>
  <si>
    <t>　実施責任者</t>
    <phoneticPr fontId="2"/>
  </si>
  <si>
    <t>　実施責任者</t>
    <phoneticPr fontId="2"/>
  </si>
  <si>
    <t>第２回女子強化練習会</t>
    <rPh sb="0" eb="1">
      <t>ダイ</t>
    </rPh>
    <rPh sb="2" eb="3">
      <t>カイ</t>
    </rPh>
    <rPh sb="3" eb="5">
      <t>ジョシ</t>
    </rPh>
    <rPh sb="5" eb="7">
      <t>キョウカ</t>
    </rPh>
    <rPh sb="7" eb="10">
      <t>レンシュウカイ</t>
    </rPh>
    <phoneticPr fontId="2"/>
  </si>
  <si>
    <t>№</t>
    <phoneticPr fontId="2"/>
  </si>
  <si>
    <t>№</t>
    <phoneticPr fontId="2"/>
  </si>
  <si>
    <t>№</t>
    <phoneticPr fontId="2"/>
  </si>
  <si>
    <t>令和　年　月　日(　) ～ 　月　日(　)　（　泊　日）</t>
    <rPh sb="0" eb="1">
      <t>レイ</t>
    </rPh>
    <rPh sb="1" eb="2">
      <t>ワ</t>
    </rPh>
    <rPh sb="3" eb="4">
      <t>トシ</t>
    </rPh>
    <rPh sb="4" eb="5">
      <t>ヘイネン</t>
    </rPh>
    <rPh sb="5" eb="6">
      <t>ガツ</t>
    </rPh>
    <rPh sb="7" eb="8">
      <t>ニチ</t>
    </rPh>
    <rPh sb="15" eb="16">
      <t>ガツ</t>
    </rPh>
    <rPh sb="17" eb="18">
      <t>ニチ</t>
    </rPh>
    <rPh sb="24" eb="25">
      <t>ハク</t>
    </rPh>
    <rPh sb="26" eb="27">
      <t>ニチ</t>
    </rPh>
    <phoneticPr fontId="2"/>
  </si>
  <si>
    <t>/</t>
    <phoneticPr fontId="2"/>
  </si>
  <si>
    <t>プログラム単価1,000円×200冊</t>
    <rPh sb="5" eb="7">
      <t>タンカ</t>
    </rPh>
    <rPh sb="12" eb="13">
      <t>エン</t>
    </rPh>
    <rPh sb="17" eb="18">
      <t>サツ</t>
    </rPh>
    <phoneticPr fontId="2"/>
  </si>
  <si>
    <t>プログラム単価1,000円×195冊</t>
    <rPh sb="5" eb="7">
      <t>タンカ</t>
    </rPh>
    <rPh sb="12" eb="13">
      <t>エン</t>
    </rPh>
    <rPh sb="17" eb="18">
      <t>サツ</t>
    </rPh>
    <phoneticPr fontId="2"/>
  </si>
  <si>
    <r>
      <rPr>
        <sz val="11"/>
        <color indexed="10"/>
        <rFont val="ＭＳ ゴシック"/>
        <family val="3"/>
        <charset val="128"/>
      </rPr>
      <t>岩手　一郎</t>
    </r>
    <r>
      <rPr>
        <sz val="11"/>
        <rFont val="ＭＳ ゴシック"/>
        <family val="3"/>
        <charset val="128"/>
      </rPr>
      <t>　　　　　印</t>
    </r>
    <rPh sb="0" eb="2">
      <t>イワテ</t>
    </rPh>
    <rPh sb="3" eb="5">
      <t>イチロウ</t>
    </rPh>
    <rPh sb="10" eb="11">
      <t>イン</t>
    </rPh>
    <phoneticPr fontId="2"/>
  </si>
  <si>
    <t>卓球</t>
    <rPh sb="0" eb="2">
      <t>タッキュウ</t>
    </rPh>
    <phoneticPr fontId="2"/>
  </si>
  <si>
    <t>ソフトテニス</t>
    <phoneticPr fontId="2"/>
  </si>
  <si>
    <t>バドミントン</t>
    <phoneticPr fontId="2"/>
  </si>
  <si>
    <t>弓道</t>
    <rPh sb="0" eb="2">
      <t>キュウドウ</t>
    </rPh>
    <phoneticPr fontId="2"/>
  </si>
  <si>
    <t>テニス</t>
    <phoneticPr fontId="2"/>
  </si>
  <si>
    <t>利息３円</t>
    <rPh sb="0" eb="2">
      <t>リソク</t>
    </rPh>
    <rPh sb="3" eb="4">
      <t>エン</t>
    </rPh>
    <phoneticPr fontId="2"/>
  </si>
  <si>
    <t>別紙支出明細書参照</t>
    <rPh sb="0" eb="2">
      <t>ベッシ</t>
    </rPh>
    <rPh sb="2" eb="4">
      <t>シシュツ</t>
    </rPh>
    <rPh sb="4" eb="6">
      <t>メイサイ</t>
    </rPh>
    <rPh sb="6" eb="7">
      <t>ショ</t>
    </rPh>
    <rPh sb="7" eb="9">
      <t>サンショウ</t>
    </rPh>
    <phoneticPr fontId="2"/>
  </si>
  <si>
    <t>バレーボール</t>
    <phoneticPr fontId="2"/>
  </si>
  <si>
    <t>審判員昼食、審判員謝金</t>
    <rPh sb="0" eb="3">
      <t>シンパンイン</t>
    </rPh>
    <rPh sb="3" eb="5">
      <t>チュウショク</t>
    </rPh>
    <rPh sb="6" eb="9">
      <t>シンパンイン</t>
    </rPh>
    <rPh sb="9" eb="11">
      <t>シャキン</t>
    </rPh>
    <phoneticPr fontId="2"/>
  </si>
  <si>
    <t>用具費</t>
    <rPh sb="0" eb="2">
      <t>ヨウグ</t>
    </rPh>
    <rPh sb="2" eb="3">
      <t>ヒ</t>
    </rPh>
    <phoneticPr fontId="2"/>
  </si>
  <si>
    <t>会場費　役員謝金　用具費</t>
    <rPh sb="0" eb="3">
      <t>カイジョウヒ</t>
    </rPh>
    <rPh sb="4" eb="6">
      <t>ヤクイン</t>
    </rPh>
    <rPh sb="6" eb="8">
      <t>シャキン</t>
    </rPh>
    <rPh sb="9" eb="11">
      <t>ヨウグ</t>
    </rPh>
    <rPh sb="11" eb="12">
      <t>ヒ</t>
    </rPh>
    <phoneticPr fontId="2"/>
  </si>
  <si>
    <t xml:space="preserve">
プログラム単価1,000円×37冊</t>
    <rPh sb="6" eb="8">
      <t>タンカ</t>
    </rPh>
    <rPh sb="13" eb="14">
      <t>エン</t>
    </rPh>
    <rPh sb="17" eb="18">
      <t>サツ</t>
    </rPh>
    <phoneticPr fontId="2"/>
  </si>
  <si>
    <t>第  回岩手県高等学校新人大会　決算書</t>
    <rPh sb="0" eb="1">
      <t>ダイ</t>
    </rPh>
    <rPh sb="3" eb="4">
      <t>カイ</t>
    </rPh>
    <rPh sb="4" eb="6">
      <t>イワテ</t>
    </rPh>
    <rPh sb="6" eb="7">
      <t>ケン</t>
    </rPh>
    <rPh sb="7" eb="11">
      <t>コウトウガッコウ</t>
    </rPh>
    <rPh sb="11" eb="13">
      <t>シンジン</t>
    </rPh>
    <rPh sb="13" eb="15">
      <t>タイカイ</t>
    </rPh>
    <rPh sb="16" eb="19">
      <t>ケッサンショ</t>
    </rPh>
    <phoneticPr fontId="2"/>
  </si>
  <si>
    <t>第  回岩手県高等学校新人大会　予算書</t>
    <rPh sb="0" eb="1">
      <t>ダイ</t>
    </rPh>
    <rPh sb="3" eb="4">
      <t>カイ</t>
    </rPh>
    <rPh sb="4" eb="6">
      <t>イワテ</t>
    </rPh>
    <rPh sb="6" eb="7">
      <t>ケン</t>
    </rPh>
    <rPh sb="7" eb="11">
      <t>コウトウガッコウ</t>
    </rPh>
    <rPh sb="11" eb="13">
      <t>シンジン</t>
    </rPh>
    <rPh sb="13" eb="15">
      <t>タイカイ</t>
    </rPh>
    <rPh sb="16" eb="19">
      <t>ヨサンショ</t>
    </rPh>
    <phoneticPr fontId="2"/>
  </si>
  <si>
    <t>プログラム単価1,000円×827冊</t>
    <rPh sb="5" eb="7">
      <t>タンカ</t>
    </rPh>
    <rPh sb="12" eb="13">
      <t>エン</t>
    </rPh>
    <rPh sb="17" eb="18">
      <t>サツ</t>
    </rPh>
    <phoneticPr fontId="2"/>
  </si>
  <si>
    <t>○○競技</t>
    <rPh sb="2" eb="4">
      <t>キョウギ</t>
    </rPh>
    <phoneticPr fontId="2"/>
  </si>
  <si>
    <t>○○支部</t>
    <rPh sb="2" eb="4">
      <t>シブ</t>
    </rPh>
    <phoneticPr fontId="2"/>
  </si>
  <si>
    <t>○○○</t>
    <phoneticPr fontId="2"/>
  </si>
  <si>
    <t>第73回東北高等学校○○競技大会
兼秩父宮賜杯第71回全国高等学校
○○競技対校選手権大会
東北地区予選会</t>
    <rPh sb="0" eb="1">
      <t>ダイ</t>
    </rPh>
    <rPh sb="3" eb="4">
      <t>カイ</t>
    </rPh>
    <rPh sb="4" eb="6">
      <t>トウホク</t>
    </rPh>
    <rPh sb="6" eb="8">
      <t>コウトウ</t>
    </rPh>
    <rPh sb="8" eb="10">
      <t>ガッコウ</t>
    </rPh>
    <rPh sb="12" eb="14">
      <t>キョウギ</t>
    </rPh>
    <rPh sb="14" eb="16">
      <t>タイカイ</t>
    </rPh>
    <rPh sb="17" eb="18">
      <t>ケン</t>
    </rPh>
    <rPh sb="18" eb="21">
      <t>チチブノミヤ</t>
    </rPh>
    <rPh sb="21" eb="22">
      <t>タマワ</t>
    </rPh>
    <rPh sb="22" eb="23">
      <t>ハイ</t>
    </rPh>
    <rPh sb="23" eb="24">
      <t>ダイ</t>
    </rPh>
    <rPh sb="26" eb="27">
      <t>カイ</t>
    </rPh>
    <rPh sb="27" eb="29">
      <t>ゼンコク</t>
    </rPh>
    <rPh sb="29" eb="31">
      <t>コウトウ</t>
    </rPh>
    <rPh sb="31" eb="33">
      <t>ガッコウ</t>
    </rPh>
    <rPh sb="36" eb="38">
      <t>キョウギ</t>
    </rPh>
    <rPh sb="38" eb="40">
      <t>タイコウ</t>
    </rPh>
    <rPh sb="40" eb="43">
      <t>センシュケン</t>
    </rPh>
    <rPh sb="43" eb="45">
      <t>タイカイ</t>
    </rPh>
    <rPh sb="46" eb="48">
      <t>トウホク</t>
    </rPh>
    <rPh sb="48" eb="50">
      <t>チク</t>
    </rPh>
    <rPh sb="50" eb="53">
      <t>ヨセンカイ</t>
    </rPh>
    <phoneticPr fontId="2"/>
  </si>
  <si>
    <t>北上総合運動公園
北上陸上競技場</t>
    <rPh sb="0" eb="2">
      <t>キタカミ</t>
    </rPh>
    <rPh sb="2" eb="4">
      <t>ソウゴウ</t>
    </rPh>
    <rPh sb="4" eb="6">
      <t>ウンドウ</t>
    </rPh>
    <rPh sb="6" eb="8">
      <t>コウエン</t>
    </rPh>
    <rPh sb="9" eb="11">
      <t>キタカミ</t>
    </rPh>
    <rPh sb="11" eb="13">
      <t>リクジョウ</t>
    </rPh>
    <rPh sb="13" eb="16">
      <t>キョウギジョウ</t>
    </rPh>
    <phoneticPr fontId="2"/>
  </si>
  <si>
    <t>医師</t>
    <rPh sb="0" eb="2">
      <t>イシ</t>
    </rPh>
    <phoneticPr fontId="2"/>
  </si>
  <si>
    <t>看護師</t>
    <rPh sb="0" eb="3">
      <t>カンゴシ</t>
    </rPh>
    <phoneticPr fontId="2"/>
  </si>
  <si>
    <t>４日</t>
    <rPh sb="1" eb="2">
      <t>ヒ</t>
    </rPh>
    <phoneticPr fontId="2"/>
  </si>
  <si>
    <t>日・名・回</t>
    <rPh sb="0" eb="1">
      <t>ニチ</t>
    </rPh>
    <rPh sb="2" eb="3">
      <t>メイ</t>
    </rPh>
    <rPh sb="4" eb="5">
      <t>カイ</t>
    </rPh>
    <phoneticPr fontId="7"/>
  </si>
  <si>
    <t>岩手県</t>
    <rPh sb="0" eb="3">
      <t>イワテケン</t>
    </rPh>
    <phoneticPr fontId="2"/>
  </si>
  <si>
    <t>岩手県高等学校体育連盟</t>
    <rPh sb="0" eb="3">
      <t>イワテケン</t>
    </rPh>
    <rPh sb="3" eb="5">
      <t>コウトウ</t>
    </rPh>
    <rPh sb="5" eb="7">
      <t>ガッコウ</t>
    </rPh>
    <rPh sb="7" eb="9">
      <t>タイイク</t>
    </rPh>
    <rPh sb="9" eb="11">
      <t>レンメイ</t>
    </rPh>
    <phoneticPr fontId="2"/>
  </si>
  <si>
    <t>男子35,000円×24校　女子35,000円×24校</t>
    <rPh sb="0" eb="2">
      <t>ダンシ</t>
    </rPh>
    <rPh sb="8" eb="9">
      <t>エン</t>
    </rPh>
    <rPh sb="12" eb="13">
      <t>コウ</t>
    </rPh>
    <rPh sb="14" eb="16">
      <t>ジョシ</t>
    </rPh>
    <rPh sb="22" eb="23">
      <t>エン</t>
    </rPh>
    <rPh sb="26" eb="27">
      <t>コウ</t>
    </rPh>
    <phoneticPr fontId="2"/>
  </si>
  <si>
    <t>広告協賛　プログラム売上代</t>
    <rPh sb="0" eb="2">
      <t>コウコク</t>
    </rPh>
    <rPh sb="2" eb="4">
      <t>キョウサン</t>
    </rPh>
    <rPh sb="10" eb="12">
      <t>ウリアゲ</t>
    </rPh>
    <rPh sb="12" eb="13">
      <t>ダイ</t>
    </rPh>
    <phoneticPr fontId="2"/>
  </si>
  <si>
    <t>競技役員　審判員　医師　看護師</t>
    <rPh sb="0" eb="2">
      <t>キョウギ</t>
    </rPh>
    <rPh sb="2" eb="4">
      <t>ヤクイン</t>
    </rPh>
    <rPh sb="5" eb="8">
      <t>シンパンイン</t>
    </rPh>
    <rPh sb="9" eb="11">
      <t>イシ</t>
    </rPh>
    <rPh sb="12" eb="15">
      <t>カンゴシ</t>
    </rPh>
    <phoneticPr fontId="2"/>
  </si>
  <si>
    <t>事務用品　ゴミ袋　コピー用紙代</t>
    <rPh sb="0" eb="2">
      <t>ジム</t>
    </rPh>
    <rPh sb="2" eb="4">
      <t>ヨウヒン</t>
    </rPh>
    <rPh sb="7" eb="8">
      <t>ブクロ</t>
    </rPh>
    <rPh sb="12" eb="14">
      <t>ヨウシ</t>
    </rPh>
    <rPh sb="14" eb="15">
      <t>ダイ</t>
    </rPh>
    <phoneticPr fontId="2"/>
  </si>
  <si>
    <t>プログラム印刷代　大会要項　申込書類　報告書</t>
    <rPh sb="5" eb="8">
      <t>インサツダイ</t>
    </rPh>
    <rPh sb="9" eb="11">
      <t>タイカイ</t>
    </rPh>
    <rPh sb="11" eb="13">
      <t>ヨウコウ</t>
    </rPh>
    <rPh sb="14" eb="16">
      <t>モウシコミ</t>
    </rPh>
    <rPh sb="16" eb="18">
      <t>ショルイ</t>
    </rPh>
    <rPh sb="19" eb="22">
      <t>ホウコクショ</t>
    </rPh>
    <phoneticPr fontId="2"/>
  </si>
  <si>
    <t>代表者会議･監督会議･組合せ会等の会場使用料　茶菓子代</t>
    <rPh sb="0" eb="3">
      <t>ダイヒョウシャ</t>
    </rPh>
    <rPh sb="3" eb="5">
      <t>カイギ</t>
    </rPh>
    <rPh sb="6" eb="8">
      <t>カントク</t>
    </rPh>
    <rPh sb="8" eb="10">
      <t>カイギ</t>
    </rPh>
    <rPh sb="11" eb="13">
      <t>クミアワ</t>
    </rPh>
    <rPh sb="14" eb="15">
      <t>カイ</t>
    </rPh>
    <rPh sb="15" eb="16">
      <t>トウ</t>
    </rPh>
    <rPh sb="17" eb="19">
      <t>カイジョウ</t>
    </rPh>
    <rPh sb="19" eb="22">
      <t>シヨウリョウ</t>
    </rPh>
    <rPh sb="23" eb="26">
      <t>チャガシ</t>
    </rPh>
    <rPh sb="26" eb="27">
      <t>ダイ</t>
    </rPh>
    <phoneticPr fontId="2"/>
  </si>
  <si>
    <t>※出席に○を記入の事</t>
    <rPh sb="1" eb="3">
      <t>シュッセキ</t>
    </rPh>
    <rPh sb="6" eb="8">
      <t>キニュウ</t>
    </rPh>
    <rPh sb="9" eb="10">
      <t>コト</t>
    </rPh>
    <phoneticPr fontId="2"/>
  </si>
  <si>
    <t>両替手数料</t>
    <rPh sb="0" eb="2">
      <t>リョウガエ</t>
    </rPh>
    <rPh sb="2" eb="5">
      <t>テスウリョウ</t>
    </rPh>
    <phoneticPr fontId="2"/>
  </si>
  <si>
    <t>○○専門部</t>
    <rPh sb="2" eb="5">
      <t>センモンブ</t>
    </rPh>
    <phoneticPr fontId="2"/>
  </si>
  <si>
    <t>○○○競技専門部</t>
    <rPh sb="3" eb="5">
      <t>キョウギ</t>
    </rPh>
    <rPh sb="5" eb="8">
      <t>センモンブ</t>
    </rPh>
    <phoneticPr fontId="2"/>
  </si>
  <si>
    <t>○○○○</t>
    <phoneticPr fontId="2"/>
  </si>
  <si>
    <t>　※ 購入機器には、ラベル等で専門部名を貼付すること。また、購入機器の写真</t>
    <rPh sb="3" eb="5">
      <t>コウニュウ</t>
    </rPh>
    <rPh sb="5" eb="7">
      <t>キキ</t>
    </rPh>
    <rPh sb="13" eb="14">
      <t>トウ</t>
    </rPh>
    <rPh sb="15" eb="17">
      <t>センモン</t>
    </rPh>
    <rPh sb="17" eb="19">
      <t>ブメイ</t>
    </rPh>
    <rPh sb="20" eb="22">
      <t>テンプ</t>
    </rPh>
    <rPh sb="30" eb="32">
      <t>コウニュウ</t>
    </rPh>
    <rPh sb="32" eb="34">
      <t>キキ</t>
    </rPh>
    <rPh sb="35" eb="37">
      <t>シャシン</t>
    </rPh>
    <phoneticPr fontId="7"/>
  </si>
  <si>
    <t>　　 （ラベルが確認できるもの）を裏面に貼付すること。</t>
    <rPh sb="8" eb="10">
      <t>カクニン</t>
    </rPh>
    <rPh sb="17" eb="19">
      <t>ウラメン</t>
    </rPh>
    <rPh sb="20" eb="22">
      <t>テンプ</t>
    </rPh>
    <phoneticPr fontId="2"/>
  </si>
  <si>
    <t>日</t>
    <rPh sb="0" eb="1">
      <t>ヒ</t>
    </rPh>
    <phoneticPr fontId="2"/>
  </si>
  <si>
    <t>移動日</t>
    <rPh sb="0" eb="3">
      <t>イドウビ</t>
    </rPh>
    <phoneticPr fontId="2"/>
  </si>
  <si>
    <t>滞在日</t>
    <rPh sb="0" eb="2">
      <t>タイザイ</t>
    </rPh>
    <rPh sb="2" eb="3">
      <t>ビ</t>
    </rPh>
    <phoneticPr fontId="2"/>
  </si>
  <si>
    <t>円×（</t>
    <rPh sb="0" eb="1">
      <t>エン</t>
    </rPh>
    <phoneticPr fontId="7"/>
  </si>
  <si>
    <t>○○○○○</t>
    <phoneticPr fontId="2"/>
  </si>
  <si>
    <t>予算書と決算額がかけ離れた額にならないような予算書の作成をお願いします</t>
    <rPh sb="0" eb="3">
      <t>ヨサンショ</t>
    </rPh>
    <rPh sb="4" eb="7">
      <t>ケッサンガク</t>
    </rPh>
    <rPh sb="10" eb="11">
      <t>ハナ</t>
    </rPh>
    <rPh sb="13" eb="14">
      <t>ガク</t>
    </rPh>
    <rPh sb="22" eb="24">
      <t>ヨサン</t>
    </rPh>
    <rPh sb="24" eb="25">
      <t>ショ</t>
    </rPh>
    <rPh sb="26" eb="28">
      <t>サクセイ</t>
    </rPh>
    <rPh sb="30" eb="31">
      <t>ネガ</t>
    </rPh>
    <phoneticPr fontId="2"/>
  </si>
  <si>
    <t>東北高体連○○専門部120,000円
岩手県○○○○○協会131,965円</t>
    <rPh sb="0" eb="2">
      <t>トウホク</t>
    </rPh>
    <rPh sb="2" eb="5">
      <t>コウタイレン</t>
    </rPh>
    <rPh sb="7" eb="10">
      <t>センモンブ</t>
    </rPh>
    <rPh sb="17" eb="18">
      <t>エン</t>
    </rPh>
    <rPh sb="19" eb="22">
      <t>イワテケン</t>
    </rPh>
    <rPh sb="27" eb="29">
      <t>キョウカイ</t>
    </rPh>
    <rPh sb="36" eb="37">
      <t>エン</t>
    </rPh>
    <phoneticPr fontId="2"/>
  </si>
  <si>
    <t>役員　審判員　看護師</t>
    <rPh sb="0" eb="2">
      <t>ヤクイン</t>
    </rPh>
    <rPh sb="3" eb="6">
      <t>シンパンイン</t>
    </rPh>
    <rPh sb="7" eb="10">
      <t>カンゴシ</t>
    </rPh>
    <phoneticPr fontId="2"/>
  </si>
  <si>
    <t>楯･ﾄﾛﾌｨｰ･ﾒﾀﾞﾙ代</t>
    <rPh sb="0" eb="1">
      <t>タテ</t>
    </rPh>
    <rPh sb="12" eb="13">
      <t>ダイ</t>
    </rPh>
    <phoneticPr fontId="2"/>
  </si>
  <si>
    <t>事務用品･審判用品･封筒</t>
    <rPh sb="0" eb="2">
      <t>ジム</t>
    </rPh>
    <rPh sb="2" eb="4">
      <t>ヨウヒン</t>
    </rPh>
    <rPh sb="5" eb="7">
      <t>シンパン</t>
    </rPh>
    <rPh sb="7" eb="9">
      <t>ヨウヒン</t>
    </rPh>
    <rPh sb="10" eb="12">
      <t>フウトウ</t>
    </rPh>
    <phoneticPr fontId="2"/>
  </si>
  <si>
    <t>郵送料･用具運搬費･振込手数料</t>
    <rPh sb="0" eb="3">
      <t>ユウソウリョウ</t>
    </rPh>
    <rPh sb="4" eb="6">
      <t>ヨウグ</t>
    </rPh>
    <rPh sb="6" eb="9">
      <t>ウンパンヒ</t>
    </rPh>
    <rPh sb="10" eb="12">
      <t>フリコミ</t>
    </rPh>
    <rPh sb="12" eb="15">
      <t>テスウリョウ</t>
    </rPh>
    <phoneticPr fontId="2"/>
  </si>
  <si>
    <t>会議会場使用料･茶菓代</t>
    <rPh sb="0" eb="2">
      <t>カイギ</t>
    </rPh>
    <rPh sb="2" eb="4">
      <t>カイジョウ</t>
    </rPh>
    <rPh sb="4" eb="7">
      <t>シヨウリョウ</t>
    </rPh>
    <rPh sb="8" eb="9">
      <t>チャ</t>
    </rPh>
    <rPh sb="10" eb="11">
      <t>ダイ</t>
    </rPh>
    <phoneticPr fontId="2"/>
  </si>
  <si>
    <t>ｸﾘｰﾆﾝｸﾞ･両替手数料</t>
    <rPh sb="8" eb="10">
      <t>リョウガエ</t>
    </rPh>
    <rPh sb="10" eb="13">
      <t>テスウリョウ</t>
    </rPh>
    <phoneticPr fontId="2"/>
  </si>
  <si>
    <t>ﾌﾟﾛｸﾞﾗﾑ製本･各種印刷物</t>
    <rPh sb="7" eb="9">
      <t>セイホン</t>
    </rPh>
    <rPh sb="10" eb="12">
      <t>カクシュ</t>
    </rPh>
    <rPh sb="12" eb="15">
      <t>インサツブツ</t>
    </rPh>
    <phoneticPr fontId="2"/>
  </si>
  <si>
    <t>ﾌﾞﾙｰｼｰﾄ・ﾒｼﾞｬｰ等代</t>
    <rPh sb="13" eb="14">
      <t>トウ</t>
    </rPh>
    <rPh sb="14" eb="15">
      <t>ダイ</t>
    </rPh>
    <phoneticPr fontId="2"/>
  </si>
  <si>
    <t>専門部長</t>
    <rPh sb="0" eb="2">
      <t>センモン</t>
    </rPh>
    <rPh sb="2" eb="4">
      <t>ブチョウ</t>
    </rPh>
    <phoneticPr fontId="2"/>
  </si>
  <si>
    <t>役員旅費（抽選準備会、抽選会、大会）</t>
    <rPh sb="0" eb="2">
      <t>ヤクイン</t>
    </rPh>
    <rPh sb="2" eb="4">
      <t>リョヒ</t>
    </rPh>
    <rPh sb="5" eb="7">
      <t>チュウセン</t>
    </rPh>
    <rPh sb="7" eb="10">
      <t>ジュンビカイ</t>
    </rPh>
    <rPh sb="11" eb="14">
      <t>チュウセンカイ</t>
    </rPh>
    <rPh sb="15" eb="17">
      <t>タイカイ</t>
    </rPh>
    <phoneticPr fontId="2"/>
  </si>
  <si>
    <t>郵送代、FAX代、振込手数料</t>
    <rPh sb="0" eb="3">
      <t>ユウソウダイ</t>
    </rPh>
    <rPh sb="7" eb="8">
      <t>ダイ</t>
    </rPh>
    <rPh sb="9" eb="11">
      <t>フリコミ</t>
    </rPh>
    <rPh sb="11" eb="14">
      <t>テスウリョウ</t>
    </rPh>
    <phoneticPr fontId="2"/>
  </si>
  <si>
    <t>抽選準備会会場費、抽選会会場費、茶菓子代</t>
    <rPh sb="0" eb="2">
      <t>チュウセン</t>
    </rPh>
    <rPh sb="2" eb="5">
      <t>ジュンビカイ</t>
    </rPh>
    <rPh sb="5" eb="8">
      <t>カイジョウヒ</t>
    </rPh>
    <rPh sb="9" eb="12">
      <t>チュウセンカイ</t>
    </rPh>
    <rPh sb="12" eb="15">
      <t>カイジョウヒ</t>
    </rPh>
    <rPh sb="16" eb="19">
      <t>チャガシ</t>
    </rPh>
    <rPh sb="19" eb="20">
      <t>ダイ</t>
    </rPh>
    <phoneticPr fontId="2"/>
  </si>
  <si>
    <t>役員弁当代、お茶代</t>
    <rPh sb="0" eb="2">
      <t>ヤクイン</t>
    </rPh>
    <rPh sb="2" eb="5">
      <t>ベントウダイ</t>
    </rPh>
    <rPh sb="7" eb="9">
      <t>チャダイ</t>
    </rPh>
    <phoneticPr fontId="2"/>
  </si>
  <si>
    <t>役員弁当代、お茶代（領収書は別々）</t>
    <rPh sb="0" eb="2">
      <t>ヤクイン</t>
    </rPh>
    <rPh sb="2" eb="5">
      <t>ベントウダイ</t>
    </rPh>
    <rPh sb="7" eb="9">
      <t>チャダイ</t>
    </rPh>
    <rPh sb="10" eb="13">
      <t>リョウシュウショ</t>
    </rPh>
    <rPh sb="14" eb="16">
      <t>ベツベツ</t>
    </rPh>
    <phoneticPr fontId="2"/>
  </si>
  <si>
    <t>○○○○競技</t>
    <rPh sb="4" eb="6">
      <t>キョウギ</t>
    </rPh>
    <phoneticPr fontId="2"/>
  </si>
  <si>
    <t>適宜加工してお使いください</t>
    <rPh sb="0" eb="2">
      <t>テキギ</t>
    </rPh>
    <rPh sb="2" eb="4">
      <t>カコウ</t>
    </rPh>
    <rPh sb="7" eb="8">
      <t>ツカ</t>
    </rPh>
    <phoneticPr fontId="2"/>
  </si>
  <si>
    <t>参加料</t>
    <rPh sb="0" eb="1">
      <t>サン</t>
    </rPh>
    <rPh sb="1" eb="2">
      <t>カ</t>
    </rPh>
    <rPh sb="2" eb="3">
      <t>リョウ</t>
    </rPh>
    <phoneticPr fontId="2"/>
  </si>
  <si>
    <t>団体　41チーム×35,000円
個人　57名×2,500円</t>
    <rPh sb="0" eb="2">
      <t>ダンタイ</t>
    </rPh>
    <rPh sb="15" eb="16">
      <t>エン</t>
    </rPh>
    <rPh sb="17" eb="19">
      <t>コジン</t>
    </rPh>
    <rPh sb="22" eb="23">
      <t>メイ</t>
    </rPh>
    <rPh sb="29" eb="30">
      <t>エン</t>
    </rPh>
    <phoneticPr fontId="2"/>
  </si>
  <si>
    <t>48チーム×35,000円</t>
    <rPh sb="12" eb="13">
      <t>エン</t>
    </rPh>
    <phoneticPr fontId="2"/>
  </si>
  <si>
    <t>番号と科目は決算書と合わせてください</t>
    <rPh sb="0" eb="2">
      <t>バンゴウ</t>
    </rPh>
    <rPh sb="3" eb="5">
      <t>カモク</t>
    </rPh>
    <rPh sb="6" eb="9">
      <t>ケッサンショ</t>
    </rPh>
    <rPh sb="10" eb="11">
      <t>ア</t>
    </rPh>
    <phoneticPr fontId="2"/>
  </si>
  <si>
    <t>支出の部№は領収書番号（通し番号）</t>
    <rPh sb="0" eb="2">
      <t>シシュツ</t>
    </rPh>
    <rPh sb="3" eb="4">
      <t>ブ</t>
    </rPh>
    <rPh sb="6" eb="9">
      <t>リョウシュウショ</t>
    </rPh>
    <rPh sb="9" eb="11">
      <t>バンゴウ</t>
    </rPh>
    <rPh sb="12" eb="13">
      <t>トオ</t>
    </rPh>
    <rPh sb="14" eb="16">
      <t>バンゴウ</t>
    </rPh>
    <phoneticPr fontId="2"/>
  </si>
  <si>
    <t>県外交流事業費</t>
    <rPh sb="0" eb="2">
      <t>ケンガイ</t>
    </rPh>
    <rPh sb="2" eb="4">
      <t>コウリュウ</t>
    </rPh>
    <rPh sb="4" eb="7">
      <t>ジギョウヒ</t>
    </rPh>
    <phoneticPr fontId="2"/>
  </si>
  <si>
    <t>70周年記念強化事業費</t>
    <rPh sb="2" eb="4">
      <t>シュウネン</t>
    </rPh>
    <rPh sb="4" eb="6">
      <t>キネン</t>
    </rPh>
    <rPh sb="6" eb="8">
      <t>キョウカ</t>
    </rPh>
    <rPh sb="8" eb="10">
      <t>ジギョウ</t>
    </rPh>
    <rPh sb="10" eb="11">
      <t>ヒ</t>
    </rPh>
    <phoneticPr fontId="2"/>
  </si>
  <si>
    <t>岩手県○○○○連盟</t>
    <rPh sb="0" eb="3">
      <t>イワテケン</t>
    </rPh>
    <rPh sb="7" eb="9">
      <t>レンメイ</t>
    </rPh>
    <phoneticPr fontId="2"/>
  </si>
  <si>
    <t>諸謝金費（大会）</t>
    <rPh sb="0" eb="1">
      <t>ショ</t>
    </rPh>
    <rPh sb="1" eb="3">
      <t>シャキン</t>
    </rPh>
    <rPh sb="3" eb="4">
      <t>ヒ</t>
    </rPh>
    <rPh sb="5" eb="7">
      <t>タイカイ</t>
    </rPh>
    <phoneticPr fontId="2"/>
  </si>
  <si>
    <t>旅　　費（大会）</t>
    <rPh sb="0" eb="1">
      <t>タビ</t>
    </rPh>
    <rPh sb="3" eb="4">
      <t>ヒ</t>
    </rPh>
    <rPh sb="5" eb="7">
      <t>タイカイ</t>
    </rPh>
    <phoneticPr fontId="2"/>
  </si>
  <si>
    <t>消耗品費（大会）</t>
    <rPh sb="0" eb="2">
      <t>ショウモウ</t>
    </rPh>
    <rPh sb="2" eb="3">
      <t>ヒン</t>
    </rPh>
    <rPh sb="3" eb="4">
      <t>ヒ</t>
    </rPh>
    <rPh sb="5" eb="7">
      <t>タイカイ</t>
    </rPh>
    <phoneticPr fontId="2"/>
  </si>
  <si>
    <t>印刷製本費（大会）</t>
    <rPh sb="0" eb="2">
      <t>インサツ</t>
    </rPh>
    <rPh sb="2" eb="4">
      <t>セイホン</t>
    </rPh>
    <rPh sb="4" eb="5">
      <t>ヒ</t>
    </rPh>
    <rPh sb="6" eb="8">
      <t>タイカイ</t>
    </rPh>
    <phoneticPr fontId="2"/>
  </si>
  <si>
    <t>通信運搬費（大会）</t>
    <rPh sb="0" eb="2">
      <t>ツウシン</t>
    </rPh>
    <rPh sb="2" eb="4">
      <t>ウンパン</t>
    </rPh>
    <rPh sb="4" eb="5">
      <t>ヒ</t>
    </rPh>
    <rPh sb="6" eb="8">
      <t>タイカイ</t>
    </rPh>
    <phoneticPr fontId="2"/>
  </si>
  <si>
    <t>借料及び損料費（大会）</t>
    <rPh sb="0" eb="2">
      <t>シャクリョウ</t>
    </rPh>
    <rPh sb="2" eb="3">
      <t>オヨ</t>
    </rPh>
    <rPh sb="4" eb="6">
      <t>ソンリョウ</t>
    </rPh>
    <rPh sb="6" eb="7">
      <t>ヒ</t>
    </rPh>
    <rPh sb="8" eb="10">
      <t>タイカイ</t>
    </rPh>
    <phoneticPr fontId="2"/>
  </si>
  <si>
    <t>会 議 費（大会）</t>
    <rPh sb="0" eb="1">
      <t>カイ</t>
    </rPh>
    <rPh sb="2" eb="3">
      <t>ギ</t>
    </rPh>
    <rPh sb="4" eb="5">
      <t>ヒ</t>
    </rPh>
    <rPh sb="6" eb="8">
      <t>タイカイ</t>
    </rPh>
    <phoneticPr fontId="2"/>
  </si>
  <si>
    <t>食 糧 費（大会）</t>
    <rPh sb="0" eb="1">
      <t>ショク</t>
    </rPh>
    <rPh sb="2" eb="3">
      <t>カテ</t>
    </rPh>
    <rPh sb="4" eb="5">
      <t>ヒ</t>
    </rPh>
    <rPh sb="6" eb="8">
      <t>タイカイ</t>
    </rPh>
    <phoneticPr fontId="2"/>
  </si>
  <si>
    <t>雑　　費（大会）</t>
    <rPh sb="0" eb="1">
      <t>ザツ</t>
    </rPh>
    <rPh sb="3" eb="4">
      <t>ヒ</t>
    </rPh>
    <rPh sb="5" eb="7">
      <t>タイカイ</t>
    </rPh>
    <phoneticPr fontId="2"/>
  </si>
  <si>
    <t>宿 泊 費（強化事業）</t>
    <rPh sb="0" eb="1">
      <t>ヤド</t>
    </rPh>
    <rPh sb="2" eb="3">
      <t>トマリ</t>
    </rPh>
    <rPh sb="4" eb="5">
      <t>ヒ</t>
    </rPh>
    <rPh sb="6" eb="8">
      <t>キョウカ</t>
    </rPh>
    <rPh sb="8" eb="10">
      <t>ジギョウ</t>
    </rPh>
    <phoneticPr fontId="2"/>
  </si>
  <si>
    <t>交 通 費（強化事業）</t>
    <rPh sb="0" eb="1">
      <t>コウ</t>
    </rPh>
    <rPh sb="2" eb="3">
      <t>ツウ</t>
    </rPh>
    <rPh sb="4" eb="5">
      <t>ヒ</t>
    </rPh>
    <rPh sb="6" eb="8">
      <t>キョウカ</t>
    </rPh>
    <rPh sb="8" eb="10">
      <t>ジギョウ</t>
    </rPh>
    <phoneticPr fontId="2"/>
  </si>
  <si>
    <t>会 場 費（強化事業）</t>
    <rPh sb="0" eb="1">
      <t>カイ</t>
    </rPh>
    <rPh sb="2" eb="3">
      <t>バ</t>
    </rPh>
    <rPh sb="4" eb="5">
      <t>ヒ</t>
    </rPh>
    <rPh sb="6" eb="8">
      <t>キョウカ</t>
    </rPh>
    <rPh sb="8" eb="10">
      <t>ジギョウ</t>
    </rPh>
    <phoneticPr fontId="2"/>
  </si>
  <si>
    <t>現地経費（強化事業）</t>
    <rPh sb="0" eb="2">
      <t>ゲンチ</t>
    </rPh>
    <rPh sb="2" eb="4">
      <t>ケイヒ</t>
    </rPh>
    <rPh sb="5" eb="7">
      <t>キョウカ</t>
    </rPh>
    <rPh sb="7" eb="9">
      <t>ジギョウ</t>
    </rPh>
    <phoneticPr fontId="2"/>
  </si>
  <si>
    <t>指導者5,500×２名</t>
    <rPh sb="0" eb="3">
      <t>シドウシャ</t>
    </rPh>
    <rPh sb="10" eb="11">
      <t>メイ</t>
    </rPh>
    <phoneticPr fontId="2"/>
  </si>
  <si>
    <t>県外交流事業費　150,000円</t>
    <rPh sb="0" eb="2">
      <t>ケンガイ</t>
    </rPh>
    <rPh sb="2" eb="4">
      <t>コウリュウ</t>
    </rPh>
    <rPh sb="4" eb="7">
      <t>ジギョウヒ</t>
    </rPh>
    <rPh sb="15" eb="16">
      <t>エン</t>
    </rPh>
    <phoneticPr fontId="2"/>
  </si>
  <si>
    <t>体育館使用料</t>
    <rPh sb="0" eb="3">
      <t>タイイクカン</t>
    </rPh>
    <rPh sb="3" eb="6">
      <t>シヨウリョウ</t>
    </rPh>
    <phoneticPr fontId="2"/>
  </si>
  <si>
    <t>5,280円×1泊×40名（生徒）
6,380円×1泊×5名（指導者）県外交流事業費</t>
    <rPh sb="5" eb="6">
      <t>エン</t>
    </rPh>
    <rPh sb="8" eb="9">
      <t>ハク</t>
    </rPh>
    <rPh sb="12" eb="13">
      <t>メイ</t>
    </rPh>
    <rPh sb="14" eb="16">
      <t>セイト</t>
    </rPh>
    <rPh sb="23" eb="24">
      <t>エン</t>
    </rPh>
    <rPh sb="26" eb="27">
      <t>ハク</t>
    </rPh>
    <rPh sb="29" eb="30">
      <t>メイ</t>
    </rPh>
    <rPh sb="31" eb="34">
      <t>シドウシャ</t>
    </rPh>
    <rPh sb="35" eb="37">
      <t>ケンガイ</t>
    </rPh>
    <rPh sb="37" eb="39">
      <t>コウリュウ</t>
    </rPh>
    <rPh sb="39" eb="42">
      <t>ジギョウヒ</t>
    </rPh>
    <phoneticPr fontId="2"/>
  </si>
  <si>
    <t>県･市協会役員謝金（別紙謝金受領書のとおり）</t>
    <rPh sb="0" eb="1">
      <t>ケン</t>
    </rPh>
    <rPh sb="2" eb="3">
      <t>シ</t>
    </rPh>
    <rPh sb="3" eb="5">
      <t>キョウカイ</t>
    </rPh>
    <rPh sb="5" eb="7">
      <t>ヤクイン</t>
    </rPh>
    <rPh sb="7" eb="9">
      <t>シャキン</t>
    </rPh>
    <rPh sb="10" eb="12">
      <t>ベッシ</t>
    </rPh>
    <rPh sb="12" eb="14">
      <t>シャキン</t>
    </rPh>
    <rPh sb="14" eb="17">
      <t>ジュリョウショ</t>
    </rPh>
    <phoneticPr fontId="2"/>
  </si>
  <si>
    <t>ラインテープ</t>
    <phoneticPr fontId="2"/>
  </si>
  <si>
    <t>プログラム製本印刷代</t>
    <rPh sb="5" eb="7">
      <t>セイホン</t>
    </rPh>
    <rPh sb="7" eb="9">
      <t>インサツ</t>
    </rPh>
    <rPh sb="9" eb="10">
      <t>ダイ</t>
    </rPh>
    <phoneticPr fontId="2"/>
  </si>
  <si>
    <t>振込手数料</t>
    <rPh sb="0" eb="2">
      <t>フリコミ</t>
    </rPh>
    <rPh sb="2" eb="5">
      <t>テスウリョウ</t>
    </rPh>
    <phoneticPr fontId="2"/>
  </si>
  <si>
    <t>郵送代</t>
    <rPh sb="0" eb="3">
      <t>ユウソウダイ</t>
    </rPh>
    <phoneticPr fontId="2"/>
  </si>
  <si>
    <t>○○西体育館（暖房料含む）</t>
    <rPh sb="2" eb="3">
      <t>ニシ</t>
    </rPh>
    <rPh sb="3" eb="6">
      <t>タイイクカン</t>
    </rPh>
    <rPh sb="7" eb="9">
      <t>ダンボウ</t>
    </rPh>
    <rPh sb="9" eb="10">
      <t>リョウ</t>
    </rPh>
    <rPh sb="10" eb="11">
      <t>フク</t>
    </rPh>
    <phoneticPr fontId="2"/>
  </si>
  <si>
    <t>コピー代</t>
    <rPh sb="3" eb="4">
      <t>ダイ</t>
    </rPh>
    <phoneticPr fontId="2"/>
  </si>
  <si>
    <t>○○総合体育館（暖房料含む）</t>
    <rPh sb="2" eb="4">
      <t>ソウゴウ</t>
    </rPh>
    <rPh sb="4" eb="7">
      <t>タイイクカン</t>
    </rPh>
    <rPh sb="8" eb="10">
      <t>ダンボウ</t>
    </rPh>
    <rPh sb="10" eb="11">
      <t>リョウ</t>
    </rPh>
    <rPh sb="11" eb="12">
      <t>フク</t>
    </rPh>
    <phoneticPr fontId="2"/>
  </si>
  <si>
    <t>茶菓代</t>
    <rPh sb="0" eb="2">
      <t>チャカ</t>
    </rPh>
    <rPh sb="2" eb="3">
      <t>ダイ</t>
    </rPh>
    <phoneticPr fontId="2"/>
  </si>
  <si>
    <t>弁当代（648円×186個）</t>
    <rPh sb="0" eb="2">
      <t>ベントウ</t>
    </rPh>
    <rPh sb="2" eb="3">
      <t>ダイ</t>
    </rPh>
    <rPh sb="7" eb="8">
      <t>エン</t>
    </rPh>
    <rPh sb="12" eb="13">
      <t>コ</t>
    </rPh>
    <phoneticPr fontId="2"/>
  </si>
  <si>
    <t>茶代（100円×186個）</t>
    <rPh sb="0" eb="2">
      <t>チャダイ</t>
    </rPh>
    <rPh sb="6" eb="7">
      <t>エン</t>
    </rPh>
    <rPh sb="11" eb="12">
      <t>コ</t>
    </rPh>
    <phoneticPr fontId="2"/>
  </si>
  <si>
    <t>○○○競技（専門部）・第72回岩手県高等学校総合体育大会</t>
    <rPh sb="3" eb="5">
      <t>キョウギ</t>
    </rPh>
    <rPh sb="6" eb="9">
      <t>センモンブ</t>
    </rPh>
    <rPh sb="11" eb="12">
      <t>ダイ</t>
    </rPh>
    <rPh sb="14" eb="15">
      <t>カイ</t>
    </rPh>
    <rPh sb="15" eb="18">
      <t>イワテケン</t>
    </rPh>
    <rPh sb="18" eb="20">
      <t>コウトウ</t>
    </rPh>
    <rPh sb="20" eb="22">
      <t>ガッコウ</t>
    </rPh>
    <rPh sb="22" eb="24">
      <t>ソウゴウ</t>
    </rPh>
    <rPh sb="24" eb="26">
      <t>タイイク</t>
    </rPh>
    <rPh sb="26" eb="28">
      <t>タイカイ</t>
    </rPh>
    <phoneticPr fontId="2"/>
  </si>
  <si>
    <t>大会使用球（男子ｱｼｯｸｽ女子ﾐｽﾞﾉ）</t>
    <rPh sb="0" eb="2">
      <t>タイカイ</t>
    </rPh>
    <rPh sb="2" eb="4">
      <t>シヨウ</t>
    </rPh>
    <rPh sb="4" eb="5">
      <t>キュウ</t>
    </rPh>
    <rPh sb="6" eb="8">
      <t>ダンシ</t>
    </rPh>
    <rPh sb="13" eb="15">
      <t>ジョシ</t>
    </rPh>
    <phoneticPr fontId="2"/>
  </si>
  <si>
    <r>
      <t>専門部</t>
    </r>
    <r>
      <rPr>
        <sz val="10"/>
        <rFont val="ＭＳ ゴシック"/>
        <family val="3"/>
        <charset val="128"/>
      </rPr>
      <t>（常任、強化、合同、抽選準備会、抽選会）</t>
    </r>
    <r>
      <rPr>
        <sz val="13"/>
        <rFont val="ＭＳ ゴシック"/>
        <family val="3"/>
        <charset val="128"/>
      </rPr>
      <t>委員会旅費（請求書・受領書）</t>
    </r>
    <rPh sb="0" eb="2">
      <t>センモン</t>
    </rPh>
    <rPh sb="2" eb="3">
      <t>ブ</t>
    </rPh>
    <rPh sb="4" eb="6">
      <t>ジョウニン</t>
    </rPh>
    <rPh sb="7" eb="9">
      <t>キョウカ</t>
    </rPh>
    <rPh sb="10" eb="12">
      <t>ゴウドウ</t>
    </rPh>
    <rPh sb="13" eb="15">
      <t>チュウセン</t>
    </rPh>
    <rPh sb="15" eb="18">
      <t>ジュンビカイ</t>
    </rPh>
    <rPh sb="19" eb="22">
      <t>チュウセンカイ</t>
    </rPh>
    <rPh sb="23" eb="26">
      <t>イインカイ</t>
    </rPh>
    <rPh sb="26" eb="28">
      <t>リョヒ</t>
    </rPh>
    <rPh sb="29" eb="32">
      <t>セイキュウショ</t>
    </rPh>
    <rPh sb="33" eb="36">
      <t>ジュリョウショ</t>
    </rPh>
    <phoneticPr fontId="2"/>
  </si>
  <si>
    <t>　令和　年　月　日（　）　　：　　～　：　　　場所　</t>
    <rPh sb="1" eb="3">
      <t>レイワ</t>
    </rPh>
    <rPh sb="4" eb="5">
      <t>ネン</t>
    </rPh>
    <rPh sb="6" eb="7">
      <t>ガツ</t>
    </rPh>
    <rPh sb="8" eb="9">
      <t>ニチ</t>
    </rPh>
    <rPh sb="23" eb="25">
      <t>バショ</t>
    </rPh>
    <phoneticPr fontId="2"/>
  </si>
  <si>
    <t>（令和 年度）</t>
    <rPh sb="1" eb="3">
      <t>レイワ</t>
    </rPh>
    <rPh sb="4" eb="6">
      <t>ネンドヘイネンド</t>
    </rPh>
    <phoneticPr fontId="7"/>
  </si>
  <si>
    <t>期日　令和　年　　月　　日(　)　～　　月　　日(　)　(　　日間)　於</t>
  </si>
  <si>
    <t>期日　令和　年　　月　　日(　)　～　　月　　日(　)　(　　日間)　於</t>
    <rPh sb="0" eb="2">
      <t>キジツ</t>
    </rPh>
    <rPh sb="3" eb="5">
      <t>レイワ</t>
    </rPh>
    <rPh sb="6" eb="7">
      <t>ネン</t>
    </rPh>
    <rPh sb="7" eb="8">
      <t>ヘイネン</t>
    </rPh>
    <rPh sb="9" eb="10">
      <t>ガツ</t>
    </rPh>
    <rPh sb="12" eb="13">
      <t>ニチ</t>
    </rPh>
    <rPh sb="20" eb="21">
      <t>ガツ</t>
    </rPh>
    <rPh sb="23" eb="24">
      <t>カ</t>
    </rPh>
    <rPh sb="31" eb="33">
      <t>ニチカン</t>
    </rPh>
    <rPh sb="35" eb="36">
      <t>オ</t>
    </rPh>
    <phoneticPr fontId="7"/>
  </si>
  <si>
    <t>（令和　年度）</t>
    <rPh sb="1" eb="3">
      <t>レイワ</t>
    </rPh>
    <rPh sb="4" eb="6">
      <t>ネンドヘイネンド</t>
    </rPh>
    <phoneticPr fontId="7"/>
  </si>
  <si>
    <t>６枚目</t>
    <rPh sb="1" eb="3">
      <t>マイメ</t>
    </rPh>
    <phoneticPr fontId="7"/>
  </si>
  <si>
    <t>７枚目</t>
    <rPh sb="1" eb="3">
      <t>マイメ</t>
    </rPh>
    <phoneticPr fontId="7"/>
  </si>
  <si>
    <t>８枚目</t>
    <rPh sb="1" eb="3">
      <t>マイメ</t>
    </rPh>
    <phoneticPr fontId="7"/>
  </si>
  <si>
    <t>９枚目</t>
    <rPh sb="1" eb="3">
      <t>マイメ</t>
    </rPh>
    <phoneticPr fontId="7"/>
  </si>
  <si>
    <t>５枚目</t>
    <rPh sb="1" eb="3">
      <t>マイメ</t>
    </rPh>
    <phoneticPr fontId="7"/>
  </si>
  <si>
    <t>１０枚目</t>
    <rPh sb="2" eb="4">
      <t>マイメ</t>
    </rPh>
    <phoneticPr fontId="7"/>
  </si>
  <si>
    <t>加工してお使いください</t>
    <rPh sb="0" eb="2">
      <t>カコウ</t>
    </rPh>
    <rPh sb="5" eb="6">
      <t>ツカ</t>
    </rPh>
    <phoneticPr fontId="7"/>
  </si>
  <si>
    <r>
      <t>旅費総括票（　</t>
    </r>
    <r>
      <rPr>
        <sz val="20"/>
        <color indexed="10"/>
        <rFont val="ＭＳ Ｐゴシック"/>
        <family val="3"/>
        <charset val="128"/>
      </rPr>
      <t>10</t>
    </r>
    <r>
      <rPr>
        <sz val="20"/>
        <rFont val="ＭＳ Ｐゴシック"/>
        <family val="3"/>
        <charset val="128"/>
      </rPr>
      <t>　枚）</t>
    </r>
    <rPh sb="0" eb="2">
      <t>リョヒ</t>
    </rPh>
    <rPh sb="2" eb="4">
      <t>ソウカツ</t>
    </rPh>
    <rPh sb="4" eb="5">
      <t>ヒョウ</t>
    </rPh>
    <rPh sb="10" eb="11">
      <t>マイ</t>
    </rPh>
    <phoneticPr fontId="7"/>
  </si>
  <si>
    <t>謝金総括票（　　枚）</t>
    <rPh sb="0" eb="2">
      <t>シャキン</t>
    </rPh>
    <rPh sb="2" eb="4">
      <t>ソウカツ</t>
    </rPh>
    <rPh sb="4" eb="5">
      <t>ヒョウ</t>
    </rPh>
    <rPh sb="8" eb="9">
      <t>マイ</t>
    </rPh>
    <phoneticPr fontId="7"/>
  </si>
  <si>
    <t>加工してお使いください</t>
    <rPh sb="0" eb="2">
      <t>カコウ</t>
    </rPh>
    <rPh sb="5" eb="6">
      <t>ツカ</t>
    </rPh>
    <phoneticPr fontId="2"/>
  </si>
  <si>
    <r>
      <t>謝金総括票（　</t>
    </r>
    <r>
      <rPr>
        <sz val="20"/>
        <color indexed="10"/>
        <rFont val="ＭＳ Ｐゴシック"/>
        <family val="3"/>
        <charset val="128"/>
      </rPr>
      <t>9</t>
    </r>
    <r>
      <rPr>
        <sz val="20"/>
        <rFont val="ＭＳ Ｐゴシック"/>
        <family val="3"/>
        <charset val="128"/>
      </rPr>
      <t>　枚）</t>
    </r>
    <rPh sb="0" eb="2">
      <t>シャキン</t>
    </rPh>
    <rPh sb="2" eb="4">
      <t>ソウカツ</t>
    </rPh>
    <rPh sb="4" eb="5">
      <t>ヒョウ</t>
    </rPh>
    <rPh sb="9" eb="10">
      <t>マイ</t>
    </rPh>
    <phoneticPr fontId="7"/>
  </si>
  <si>
    <t>電車</t>
    <rPh sb="0" eb="2">
      <t>デンシャ</t>
    </rPh>
    <phoneticPr fontId="2"/>
  </si>
  <si>
    <t>盛岡第一</t>
    <rPh sb="0" eb="2">
      <t>モリオカ</t>
    </rPh>
    <rPh sb="2" eb="4">
      <t>ダイイチ</t>
    </rPh>
    <phoneticPr fontId="2"/>
  </si>
  <si>
    <t>盛岡第二</t>
    <rPh sb="0" eb="2">
      <t>モリオカ</t>
    </rPh>
    <rPh sb="2" eb="4">
      <t>ダイニ</t>
    </rPh>
    <phoneticPr fontId="2"/>
  </si>
  <si>
    <t>盛岡第三</t>
    <rPh sb="0" eb="2">
      <t>モリオカ</t>
    </rPh>
    <rPh sb="2" eb="4">
      <t>ダイサン</t>
    </rPh>
    <phoneticPr fontId="2"/>
  </si>
  <si>
    <t>盛岡南</t>
    <rPh sb="0" eb="2">
      <t>モリオカ</t>
    </rPh>
    <rPh sb="2" eb="3">
      <t>ミナミ</t>
    </rPh>
    <phoneticPr fontId="2"/>
  </si>
  <si>
    <t>盛岡第四</t>
    <rPh sb="0" eb="2">
      <t>モリオカ</t>
    </rPh>
    <rPh sb="2" eb="3">
      <t>ダイ</t>
    </rPh>
    <rPh sb="3" eb="4">
      <t>シ</t>
    </rPh>
    <phoneticPr fontId="2"/>
  </si>
  <si>
    <t>久慈</t>
    <rPh sb="0" eb="2">
      <t>クジ</t>
    </rPh>
    <phoneticPr fontId="2"/>
  </si>
  <si>
    <t>福岡</t>
    <rPh sb="0" eb="2">
      <t>フクオカ</t>
    </rPh>
    <phoneticPr fontId="2"/>
  </si>
  <si>
    <t>黒沢尻北</t>
    <rPh sb="0" eb="3">
      <t>クロサワジリ</t>
    </rPh>
    <rPh sb="3" eb="4">
      <t>キタ</t>
    </rPh>
    <phoneticPr fontId="2"/>
  </si>
  <si>
    <t>一関第一</t>
    <rPh sb="0" eb="2">
      <t>イチノセキ</t>
    </rPh>
    <rPh sb="2" eb="4">
      <t>ダイイチ</t>
    </rPh>
    <phoneticPr fontId="2"/>
  </si>
  <si>
    <t>山田</t>
    <rPh sb="0" eb="2">
      <t>ヤマダ</t>
    </rPh>
    <phoneticPr fontId="2"/>
  </si>
  <si>
    <t>岩手　十一郎</t>
    <rPh sb="0" eb="2">
      <t>イワテ</t>
    </rPh>
    <rPh sb="3" eb="5">
      <t>ジュウイチ</t>
    </rPh>
    <rPh sb="5" eb="6">
      <t>ロウ</t>
    </rPh>
    <phoneticPr fontId="2"/>
  </si>
  <si>
    <t>岩手　十二郎</t>
    <rPh sb="0" eb="2">
      <t>イワテ</t>
    </rPh>
    <rPh sb="3" eb="5">
      <t>ジュウニ</t>
    </rPh>
    <rPh sb="5" eb="6">
      <t>ロウ</t>
    </rPh>
    <phoneticPr fontId="2"/>
  </si>
  <si>
    <t>岩手　十三郎</t>
    <rPh sb="0" eb="2">
      <t>イワテ</t>
    </rPh>
    <rPh sb="3" eb="5">
      <t>ジュウサン</t>
    </rPh>
    <rPh sb="5" eb="6">
      <t>ロウ</t>
    </rPh>
    <phoneticPr fontId="2"/>
  </si>
  <si>
    <t>岩手　十四郎</t>
    <rPh sb="0" eb="2">
      <t>イワテ</t>
    </rPh>
    <rPh sb="3" eb="5">
      <t>ジュウヨン</t>
    </rPh>
    <rPh sb="5" eb="6">
      <t>ロウ</t>
    </rPh>
    <phoneticPr fontId="2"/>
  </si>
  <si>
    <t>岩手　十五郎</t>
    <rPh sb="0" eb="2">
      <t>イワテ</t>
    </rPh>
    <rPh sb="3" eb="5">
      <t>ジュウゴ</t>
    </rPh>
    <rPh sb="5" eb="6">
      <t>ロウ</t>
    </rPh>
    <phoneticPr fontId="2"/>
  </si>
  <si>
    <t>宮古水産</t>
    <rPh sb="0" eb="2">
      <t>ミヤコ</t>
    </rPh>
    <rPh sb="2" eb="4">
      <t>スイサン</t>
    </rPh>
    <phoneticPr fontId="2"/>
  </si>
  <si>
    <t>大船渡</t>
    <rPh sb="0" eb="3">
      <t>オオフナト</t>
    </rPh>
    <phoneticPr fontId="2"/>
  </si>
  <si>
    <t>（　専門部強化事業　）費</t>
    <rPh sb="2" eb="5">
      <t>センモンブ</t>
    </rPh>
    <rPh sb="5" eb="7">
      <t>キョウカ</t>
    </rPh>
    <rPh sb="7" eb="9">
      <t>ジギョウ</t>
    </rPh>
    <rPh sb="11" eb="12">
      <t>ヒ</t>
    </rPh>
    <phoneticPr fontId="2"/>
  </si>
  <si>
    <t>（　県外交流事業　）費</t>
    <rPh sb="2" eb="4">
      <t>ケンガイ</t>
    </rPh>
    <rPh sb="4" eb="6">
      <t>コウリュウ</t>
    </rPh>
    <rPh sb="6" eb="8">
      <t>ジギョウ</t>
    </rPh>
    <rPh sb="10" eb="11">
      <t>ヒ</t>
    </rPh>
    <phoneticPr fontId="2"/>
  </si>
  <si>
    <r>
      <t>専門部名　　　</t>
    </r>
    <r>
      <rPr>
        <sz val="11"/>
        <color indexed="10"/>
        <rFont val="ＭＳ ゴシック"/>
        <family val="3"/>
        <charset val="128"/>
      </rPr>
      <t>○○○○○</t>
    </r>
    <r>
      <rPr>
        <sz val="11"/>
        <color indexed="10"/>
        <rFont val="ＭＳ ゴシック"/>
        <family val="3"/>
        <charset val="128"/>
      </rPr>
      <t>専門部</t>
    </r>
    <rPh sb="0" eb="2">
      <t>センモン</t>
    </rPh>
    <rPh sb="2" eb="3">
      <t>ブ</t>
    </rPh>
    <rPh sb="3" eb="4">
      <t>メイ</t>
    </rPh>
    <rPh sb="12" eb="15">
      <t>センモンブ</t>
    </rPh>
    <phoneticPr fontId="2"/>
  </si>
  <si>
    <t>自 己 負 担</t>
    <rPh sb="0" eb="1">
      <t>ジ</t>
    </rPh>
    <rPh sb="2" eb="3">
      <t>オノレ</t>
    </rPh>
    <rPh sb="4" eb="5">
      <t>フ</t>
    </rPh>
    <rPh sb="6" eb="7">
      <t>タン</t>
    </rPh>
    <phoneticPr fontId="2"/>
  </si>
  <si>
    <t>盛岡駅</t>
    <rPh sb="0" eb="2">
      <t>モリオカ</t>
    </rPh>
    <rPh sb="2" eb="3">
      <t>エキ</t>
    </rPh>
    <phoneticPr fontId="2"/>
  </si>
  <si>
    <t>終了後手書き→</t>
    <rPh sb="0" eb="3">
      <t>シュウリョウゴ</t>
    </rPh>
    <rPh sb="3" eb="5">
      <t>テガ</t>
    </rPh>
    <phoneticPr fontId="2"/>
  </si>
  <si>
    <t>欠席</t>
    <rPh sb="0" eb="2">
      <t>ケッセキ</t>
    </rPh>
    <phoneticPr fontId="2"/>
  </si>
  <si>
    <t>○○○○</t>
    <phoneticPr fontId="7"/>
  </si>
  <si>
    <t>東所沢</t>
    <rPh sb="0" eb="1">
      <t>ヒガシ</t>
    </rPh>
    <rPh sb="1" eb="3">
      <t>トコロザワ</t>
    </rPh>
    <phoneticPr fontId="7"/>
  </si>
  <si>
    <t>雫石</t>
    <rPh sb="0" eb="2">
      <t>シズクイシ</t>
    </rPh>
    <phoneticPr fontId="7"/>
  </si>
  <si>
    <t>大宮</t>
    <rPh sb="0" eb="2">
      <t>オオミヤ</t>
    </rPh>
    <phoneticPr fontId="7"/>
  </si>
  <si>
    <t>○○総合体育館</t>
    <rPh sb="2" eb="4">
      <t>ソウゴウ</t>
    </rPh>
    <rPh sb="4" eb="7">
      <t>タイイクカン</t>
    </rPh>
    <phoneticPr fontId="7"/>
  </si>
  <si>
    <t>第二次強化合宿</t>
    <rPh sb="0" eb="1">
      <t>ダイ</t>
    </rPh>
    <rPh sb="1" eb="3">
      <t>ニジ</t>
    </rPh>
    <rPh sb="3" eb="5">
      <t>キョウカ</t>
    </rPh>
    <rPh sb="5" eb="7">
      <t>ガッシュク</t>
    </rPh>
    <phoneticPr fontId="2"/>
  </si>
  <si>
    <t>岩手県立○○高等学校　第一体育館</t>
    <rPh sb="0" eb="2">
      <t>イワテ</t>
    </rPh>
    <rPh sb="2" eb="4">
      <t>ケンリツ</t>
    </rPh>
    <rPh sb="6" eb="8">
      <t>コウトウ</t>
    </rPh>
    <rPh sb="8" eb="10">
      <t>ガッコウ</t>
    </rPh>
    <rPh sb="11" eb="13">
      <t>ダイイチ</t>
    </rPh>
    <rPh sb="13" eb="16">
      <t>タイイクカン</t>
    </rPh>
    <phoneticPr fontId="2"/>
  </si>
  <si>
    <t>岩手県立○○高等学校　合宿所「○○会館」</t>
    <rPh sb="0" eb="2">
      <t>イワテ</t>
    </rPh>
    <rPh sb="2" eb="4">
      <t>ケンリツ</t>
    </rPh>
    <rPh sb="6" eb="8">
      <t>コウトウ</t>
    </rPh>
    <rPh sb="8" eb="10">
      <t>ガッコウ</t>
    </rPh>
    <rPh sb="11" eb="14">
      <t>ガッシュクジョ</t>
    </rPh>
    <rPh sb="17" eb="19">
      <t>カイカン</t>
    </rPh>
    <phoneticPr fontId="2"/>
  </si>
  <si>
    <t>〒020-0021 岩手県○○市○○-○-○</t>
    <rPh sb="10" eb="13">
      <t>イワテケン</t>
    </rPh>
    <rPh sb="15" eb="16">
      <t>シ</t>
    </rPh>
    <phoneticPr fontId="2"/>
  </si>
  <si>
    <t>電話 019-661-8115</t>
    <rPh sb="0" eb="2">
      <t>デンワ</t>
    </rPh>
    <phoneticPr fontId="2"/>
  </si>
  <si>
    <t>指導者　２名　　生徒　30名　　計　32名</t>
    <rPh sb="0" eb="3">
      <t>シドウシャ</t>
    </rPh>
    <rPh sb="5" eb="6">
      <t>メイ</t>
    </rPh>
    <rPh sb="8" eb="10">
      <t>セイト</t>
    </rPh>
    <rPh sb="13" eb="14">
      <t>メイ</t>
    </rPh>
    <rPh sb="16" eb="17">
      <t>ケイ</t>
    </rPh>
    <rPh sb="20" eb="21">
      <t>メイ</t>
    </rPh>
    <phoneticPr fontId="2"/>
  </si>
  <si>
    <t>○○ ○○（○○高等学校 教諭）　○○ ○○（○○高等学校 教諭）</t>
    <rPh sb="8" eb="10">
      <t>コウトウ</t>
    </rPh>
    <rPh sb="10" eb="12">
      <t>ガッコウ</t>
    </rPh>
    <rPh sb="13" eb="15">
      <t>キョウユ</t>
    </rPh>
    <rPh sb="25" eb="27">
      <t>コウトウ</t>
    </rPh>
    <rPh sb="27" eb="29">
      <t>ガッコウ</t>
    </rPh>
    <rPh sb="30" eb="32">
      <t>キョウユ</t>
    </rPh>
    <phoneticPr fontId="2"/>
  </si>
  <si>
    <t>7/20</t>
    <phoneticPr fontId="2"/>
  </si>
  <si>
    <t>7/21</t>
    <phoneticPr fontId="2"/>
  </si>
  <si>
    <t>7/22</t>
    <phoneticPr fontId="2"/>
  </si>
  <si>
    <t>7/23</t>
    <phoneticPr fontId="2"/>
  </si>
  <si>
    <t>集合</t>
    <rPh sb="0" eb="2">
      <t>シュウゴウ</t>
    </rPh>
    <phoneticPr fontId="2"/>
  </si>
  <si>
    <t>夕食</t>
    <rPh sb="0" eb="2">
      <t>ユウショク</t>
    </rPh>
    <phoneticPr fontId="2"/>
  </si>
  <si>
    <t>就寝</t>
    <rPh sb="0" eb="2">
      <t>シュウシン</t>
    </rPh>
    <phoneticPr fontId="2"/>
  </si>
  <si>
    <t>起床</t>
    <rPh sb="0" eb="2">
      <t>キショウ</t>
    </rPh>
    <phoneticPr fontId="2"/>
  </si>
  <si>
    <t>朝食</t>
    <rPh sb="0" eb="2">
      <t>チョウショク</t>
    </rPh>
    <phoneticPr fontId="2"/>
  </si>
  <si>
    <t>昼食</t>
    <rPh sb="0" eb="2">
      <t>チュウショク</t>
    </rPh>
    <phoneticPr fontId="2"/>
  </si>
  <si>
    <t>休憩</t>
    <rPh sb="0" eb="2">
      <t>キュウケイ</t>
    </rPh>
    <phoneticPr fontId="2"/>
  </si>
  <si>
    <t>掃除</t>
    <rPh sb="0" eb="2">
      <t>ソウジ</t>
    </rPh>
    <phoneticPr fontId="2"/>
  </si>
  <si>
    <t>解散</t>
    <rPh sb="0" eb="2">
      <t>カイサン</t>
    </rPh>
    <phoneticPr fontId="2"/>
  </si>
  <si>
    <t>○○ ○○</t>
    <phoneticPr fontId="2"/>
  </si>
  <si>
    <t>○○ ○○</t>
    <phoneticPr fontId="2"/>
  </si>
  <si>
    <t>○○高等学校</t>
    <phoneticPr fontId="2"/>
  </si>
  <si>
    <t>019-661-8115</t>
    <phoneticPr fontId="2"/>
  </si>
  <si>
    <t>019-661-8115</t>
    <phoneticPr fontId="2"/>
  </si>
  <si>
    <r>
      <t>専門部強化事業費</t>
    </r>
    <r>
      <rPr>
        <u/>
        <sz val="9"/>
        <color indexed="10"/>
        <rFont val="ＭＳ ゴシック"/>
        <family val="3"/>
        <charset val="128"/>
      </rPr>
      <t>44,300</t>
    </r>
    <r>
      <rPr>
        <sz val="9"/>
        <color indexed="10"/>
        <rFont val="ＭＳ ゴシック"/>
        <family val="3"/>
        <charset val="128"/>
      </rPr>
      <t>円､県外交流費</t>
    </r>
    <r>
      <rPr>
        <u/>
        <sz val="9"/>
        <color indexed="10"/>
        <rFont val="ＭＳ ゴシック"/>
        <family val="3"/>
        <charset val="128"/>
      </rPr>
      <t>100,000</t>
    </r>
    <r>
      <rPr>
        <sz val="9"/>
        <color indexed="10"/>
        <rFont val="ＭＳ ゴシック"/>
        <family val="3"/>
        <charset val="128"/>
      </rPr>
      <t>円
宿泊費7,300円×2泊×11名（指導者1名含む）</t>
    </r>
    <rPh sb="0" eb="3">
      <t>センモンブ</t>
    </rPh>
    <rPh sb="3" eb="5">
      <t>キョウカ</t>
    </rPh>
    <rPh sb="5" eb="7">
      <t>ジギョウ</t>
    </rPh>
    <rPh sb="7" eb="8">
      <t>ヒ</t>
    </rPh>
    <rPh sb="14" eb="15">
      <t>エン</t>
    </rPh>
    <rPh sb="16" eb="18">
      <t>ケンガイ</t>
    </rPh>
    <rPh sb="18" eb="21">
      <t>コウリュウヒ</t>
    </rPh>
    <rPh sb="28" eb="29">
      <t>エン</t>
    </rPh>
    <rPh sb="30" eb="33">
      <t>シュクハクヒ</t>
    </rPh>
    <rPh sb="38" eb="39">
      <t>エン</t>
    </rPh>
    <rPh sb="41" eb="42">
      <t>ハク</t>
    </rPh>
    <rPh sb="45" eb="46">
      <t>メイ</t>
    </rPh>
    <rPh sb="47" eb="50">
      <t>シドウシャ</t>
    </rPh>
    <rPh sb="51" eb="52">
      <t>メイ</t>
    </rPh>
    <rPh sb="52" eb="53">
      <t>フク</t>
    </rPh>
    <phoneticPr fontId="2"/>
  </si>
  <si>
    <r>
      <t>専門部強化事業費</t>
    </r>
    <r>
      <rPr>
        <u/>
        <sz val="9"/>
        <color indexed="10"/>
        <rFont val="ＭＳ ゴシック"/>
        <family val="3"/>
        <charset val="128"/>
      </rPr>
      <t>51,500</t>
    </r>
    <r>
      <rPr>
        <sz val="9"/>
        <color indexed="10"/>
        <rFont val="ＭＳ ゴシック"/>
        <family val="3"/>
        <charset val="128"/>
      </rPr>
      <t>円 貸切バス</t>
    </r>
    <rPh sb="0" eb="3">
      <t>センモンブ</t>
    </rPh>
    <rPh sb="3" eb="5">
      <t>キョウカ</t>
    </rPh>
    <rPh sb="5" eb="8">
      <t>ジギョウヒ</t>
    </rPh>
    <rPh sb="14" eb="15">
      <t>エン</t>
    </rPh>
    <rPh sb="16" eb="18">
      <t>カシキリ</t>
    </rPh>
    <phoneticPr fontId="2"/>
  </si>
  <si>
    <r>
      <t>専門部強化事業費</t>
    </r>
    <r>
      <rPr>
        <u/>
        <sz val="9"/>
        <color indexed="10"/>
        <rFont val="ＭＳ ゴシック"/>
        <family val="3"/>
        <charset val="128"/>
      </rPr>
      <t>5,500</t>
    </r>
    <r>
      <rPr>
        <sz val="9"/>
        <color indexed="10"/>
        <rFont val="ＭＳ ゴシック"/>
        <family val="3"/>
        <charset val="128"/>
      </rPr>
      <t>円
指導者:移動日2,200円×2日､滞在日1,100円×1日</t>
    </r>
    <rPh sb="0" eb="3">
      <t>センモンブ</t>
    </rPh>
    <rPh sb="3" eb="5">
      <t>キョウカ</t>
    </rPh>
    <rPh sb="5" eb="8">
      <t>ジギョウヒ</t>
    </rPh>
    <rPh sb="13" eb="14">
      <t>エン</t>
    </rPh>
    <rPh sb="15" eb="18">
      <t>シドウシャ</t>
    </rPh>
    <rPh sb="19" eb="22">
      <t>イドウビ</t>
    </rPh>
    <rPh sb="27" eb="28">
      <t>エン</t>
    </rPh>
    <rPh sb="30" eb="31">
      <t>ヒ</t>
    </rPh>
    <rPh sb="32" eb="34">
      <t>タイザイ</t>
    </rPh>
    <rPh sb="34" eb="35">
      <t>ビ</t>
    </rPh>
    <rPh sb="40" eb="41">
      <t>エン</t>
    </rPh>
    <rPh sb="43" eb="44">
      <t>ヒ</t>
    </rPh>
    <phoneticPr fontId="2"/>
  </si>
  <si>
    <r>
      <t>県外交流事業費　</t>
    </r>
    <r>
      <rPr>
        <sz val="11"/>
        <color indexed="10"/>
        <rFont val="ＭＳ ゴシック"/>
        <family val="3"/>
        <charset val="128"/>
      </rPr>
      <t>100,000</t>
    </r>
    <r>
      <rPr>
        <sz val="11"/>
        <rFont val="ＭＳ ゴシック"/>
        <family val="3"/>
        <charset val="128"/>
      </rPr>
      <t>円</t>
    </r>
    <rPh sb="0" eb="2">
      <t>ケンガイ</t>
    </rPh>
    <rPh sb="2" eb="4">
      <t>コウリュウ</t>
    </rPh>
    <rPh sb="4" eb="7">
      <t>ジギョウヒ</t>
    </rPh>
    <rPh sb="15" eb="16">
      <t>エン</t>
    </rPh>
    <phoneticPr fontId="2"/>
  </si>
  <si>
    <t>第２回女子強化練習会</t>
    <rPh sb="0" eb="1">
      <t>ダイ</t>
    </rPh>
    <rPh sb="2" eb="3">
      <t>カイ</t>
    </rPh>
    <rPh sb="3" eb="5">
      <t>ジョシ</t>
    </rPh>
    <rPh sb="5" eb="7">
      <t>キョウカ</t>
    </rPh>
    <rPh sb="7" eb="9">
      <t>レンシュウ</t>
    </rPh>
    <rPh sb="9" eb="10">
      <t>カイ</t>
    </rPh>
    <phoneticPr fontId="2"/>
  </si>
  <si>
    <t>　日本○○連盟U-19強化合宿および全国高体連○○競技専門部強化合宿東北地区合宿に参加する形式で事業を実施。５月２日は13時00分から16時30分、３日は９時00分から12時00分、13時00から16時00分、４日は９時00分から12時00分の計４回の種目別練習を行った。また、２日目には引率者対象のトレーニング理論、スポーツ科学、栄養学の講義と、生徒対象の栄養学の講義が実施された。引率者は、講義以外は練習を見学して、各種目の指導方法を学ぶ良い機会となり、有意義な合宿であったと考える。
　練習は、天候と気温に比較的に恵まれ、各ブロックや種目に分かれて内容の濃い練習を行っていた。高総体、インターハイ前のチーム強化として、また、夏季休業および年明けにも強化事業を実施するにあたり、各自の課題点を明確に出来た合宿であった。</t>
    <rPh sb="1" eb="3">
      <t>ニホン</t>
    </rPh>
    <rPh sb="5" eb="7">
      <t>レンメイ</t>
    </rPh>
    <rPh sb="11" eb="13">
      <t>キョウカ</t>
    </rPh>
    <rPh sb="13" eb="15">
      <t>ガッシュク</t>
    </rPh>
    <rPh sb="18" eb="20">
      <t>ゼンコク</t>
    </rPh>
    <rPh sb="20" eb="23">
      <t>コウタイレン</t>
    </rPh>
    <rPh sb="25" eb="27">
      <t>キョウギ</t>
    </rPh>
    <rPh sb="27" eb="30">
      <t>センモンブ</t>
    </rPh>
    <rPh sb="30" eb="32">
      <t>キョウカ</t>
    </rPh>
    <rPh sb="32" eb="34">
      <t>ガッシュク</t>
    </rPh>
    <rPh sb="34" eb="36">
      <t>トウホク</t>
    </rPh>
    <rPh sb="36" eb="38">
      <t>チク</t>
    </rPh>
    <rPh sb="38" eb="40">
      <t>ガッシュク</t>
    </rPh>
    <rPh sb="41" eb="43">
      <t>サンカ</t>
    </rPh>
    <rPh sb="45" eb="47">
      <t>ケイシキ</t>
    </rPh>
    <rPh sb="48" eb="50">
      <t>ジギョウ</t>
    </rPh>
    <rPh sb="51" eb="53">
      <t>ジッシ</t>
    </rPh>
    <rPh sb="55" eb="56">
      <t>ガツ</t>
    </rPh>
    <rPh sb="57" eb="58">
      <t>ヒ</t>
    </rPh>
    <rPh sb="61" eb="62">
      <t>ジ</t>
    </rPh>
    <rPh sb="64" eb="65">
      <t>フン</t>
    </rPh>
    <rPh sb="69" eb="70">
      <t>ジ</t>
    </rPh>
    <rPh sb="72" eb="73">
      <t>フン</t>
    </rPh>
    <rPh sb="75" eb="76">
      <t>ヒ</t>
    </rPh>
    <rPh sb="78" eb="79">
      <t>ジ</t>
    </rPh>
    <rPh sb="81" eb="82">
      <t>フン</t>
    </rPh>
    <rPh sb="86" eb="87">
      <t>ジ</t>
    </rPh>
    <rPh sb="89" eb="90">
      <t>フン</t>
    </rPh>
    <rPh sb="93" eb="94">
      <t>ジ</t>
    </rPh>
    <rPh sb="100" eb="101">
      <t>ジ</t>
    </rPh>
    <rPh sb="103" eb="104">
      <t>フン</t>
    </rPh>
    <rPh sb="106" eb="107">
      <t>ヒ</t>
    </rPh>
    <rPh sb="109" eb="110">
      <t>ジ</t>
    </rPh>
    <rPh sb="112" eb="113">
      <t>フン</t>
    </rPh>
    <rPh sb="117" eb="118">
      <t>ジ</t>
    </rPh>
    <rPh sb="120" eb="121">
      <t>フン</t>
    </rPh>
    <rPh sb="122" eb="123">
      <t>ケイ</t>
    </rPh>
    <rPh sb="124" eb="125">
      <t>カイ</t>
    </rPh>
    <rPh sb="126" eb="129">
      <t>シュモクベツ</t>
    </rPh>
    <rPh sb="129" eb="131">
      <t>レンシュウ</t>
    </rPh>
    <rPh sb="132" eb="133">
      <t>オコナ</t>
    </rPh>
    <rPh sb="140" eb="142">
      <t>カメ</t>
    </rPh>
    <rPh sb="144" eb="147">
      <t>インソツシャ</t>
    </rPh>
    <rPh sb="147" eb="149">
      <t>タイショウ</t>
    </rPh>
    <rPh sb="156" eb="158">
      <t>リロン</t>
    </rPh>
    <rPh sb="163" eb="165">
      <t>カガク</t>
    </rPh>
    <rPh sb="166" eb="169">
      <t>エイヨウガク</t>
    </rPh>
    <rPh sb="170" eb="172">
      <t>コウギ</t>
    </rPh>
    <rPh sb="174" eb="176">
      <t>セイト</t>
    </rPh>
    <rPh sb="176" eb="178">
      <t>タイショウ</t>
    </rPh>
    <rPh sb="179" eb="182">
      <t>エイヨウガク</t>
    </rPh>
    <rPh sb="183" eb="185">
      <t>コウギ</t>
    </rPh>
    <rPh sb="186" eb="188">
      <t>ジッシ</t>
    </rPh>
    <rPh sb="192" eb="195">
      <t>インソツシャ</t>
    </rPh>
    <rPh sb="197" eb="199">
      <t>コウギ</t>
    </rPh>
    <rPh sb="199" eb="201">
      <t>イガイ</t>
    </rPh>
    <rPh sb="202" eb="204">
      <t>レンシュウ</t>
    </rPh>
    <rPh sb="205" eb="207">
      <t>ケンガク</t>
    </rPh>
    <rPh sb="210" eb="213">
      <t>カクシュモク</t>
    </rPh>
    <rPh sb="214" eb="216">
      <t>シドウ</t>
    </rPh>
    <rPh sb="216" eb="218">
      <t>ホウホウ</t>
    </rPh>
    <rPh sb="219" eb="220">
      <t>マナ</t>
    </rPh>
    <rPh sb="221" eb="222">
      <t>ヨ</t>
    </rPh>
    <rPh sb="223" eb="225">
      <t>キカイ</t>
    </rPh>
    <rPh sb="229" eb="232">
      <t>ユウイギ</t>
    </rPh>
    <rPh sb="233" eb="235">
      <t>ガッシュク</t>
    </rPh>
    <rPh sb="240" eb="241">
      <t>カンガ</t>
    </rPh>
    <rPh sb="246" eb="248">
      <t>レンシュウ</t>
    </rPh>
    <rPh sb="250" eb="252">
      <t>テンコウ</t>
    </rPh>
    <rPh sb="253" eb="255">
      <t>キオン</t>
    </rPh>
    <rPh sb="256" eb="259">
      <t>ヒカクテキ</t>
    </rPh>
    <rPh sb="260" eb="261">
      <t>メグ</t>
    </rPh>
    <rPh sb="264" eb="265">
      <t>カク</t>
    </rPh>
    <rPh sb="270" eb="272">
      <t>シュモク</t>
    </rPh>
    <rPh sb="273" eb="274">
      <t>ワ</t>
    </rPh>
    <rPh sb="277" eb="279">
      <t>ナイヨウ</t>
    </rPh>
    <rPh sb="280" eb="281">
      <t>コ</t>
    </rPh>
    <rPh sb="282" eb="284">
      <t>レンシュウ</t>
    </rPh>
    <rPh sb="285" eb="286">
      <t>オコナ</t>
    </rPh>
    <rPh sb="291" eb="292">
      <t>コウ</t>
    </rPh>
    <rPh sb="292" eb="294">
      <t>ソウタイ</t>
    </rPh>
    <rPh sb="301" eb="302">
      <t>マエ</t>
    </rPh>
    <rPh sb="306" eb="308">
      <t>キョウカ</t>
    </rPh>
    <rPh sb="315" eb="317">
      <t>カキ</t>
    </rPh>
    <rPh sb="317" eb="319">
      <t>キュウギョウ</t>
    </rPh>
    <rPh sb="322" eb="324">
      <t>トシア</t>
    </rPh>
    <rPh sb="327" eb="329">
      <t>キョウカ</t>
    </rPh>
    <rPh sb="329" eb="331">
      <t>ジギョウ</t>
    </rPh>
    <rPh sb="332" eb="334">
      <t>ジッシ</t>
    </rPh>
    <rPh sb="341" eb="343">
      <t>カクジ</t>
    </rPh>
    <rPh sb="344" eb="346">
      <t>カダイ</t>
    </rPh>
    <rPh sb="346" eb="347">
      <t>テン</t>
    </rPh>
    <rPh sb="348" eb="350">
      <t>メイカク</t>
    </rPh>
    <rPh sb="351" eb="353">
      <t>デキ</t>
    </rPh>
    <rPh sb="354" eb="356">
      <t>ガッシュク</t>
    </rPh>
    <phoneticPr fontId="2"/>
  </si>
  <si>
    <t>○○高等学校</t>
    <rPh sb="2" eb="4">
      <t>コウトウ</t>
    </rPh>
    <rPh sb="4" eb="6">
      <t>ガッコウ</t>
    </rPh>
    <phoneticPr fontId="2"/>
  </si>
  <si>
    <t>○○○高等学校</t>
    <rPh sb="3" eb="5">
      <t>コウトウ</t>
    </rPh>
    <rPh sb="5" eb="7">
      <t>ガッコウ</t>
    </rPh>
    <phoneticPr fontId="2"/>
  </si>
  <si>
    <t>000-0000-0000</t>
    <phoneticPr fontId="2"/>
  </si>
  <si>
    <t>888-8888-8888</t>
    <phoneticPr fontId="2"/>
  </si>
  <si>
    <t>１日</t>
    <rPh sb="1" eb="2">
      <t>ヒ</t>
    </rPh>
    <phoneticPr fontId="2"/>
  </si>
  <si>
    <t>39名</t>
    <rPh sb="2" eb="3">
      <t>メイ</t>
    </rPh>
    <phoneticPr fontId="2"/>
  </si>
  <si>
    <t>42名</t>
    <rPh sb="2" eb="3">
      <t>メイ</t>
    </rPh>
    <phoneticPr fontId="2"/>
  </si>
  <si>
    <t>11名</t>
    <rPh sb="2" eb="3">
      <t>メイ</t>
    </rPh>
    <phoneticPr fontId="2"/>
  </si>
  <si>
    <t>６名</t>
    <rPh sb="1" eb="2">
      <t>メイ</t>
    </rPh>
    <phoneticPr fontId="2"/>
  </si>
  <si>
    <t>時給計算</t>
    <rPh sb="0" eb="2">
      <t>ジキュウ</t>
    </rPh>
    <rPh sb="2" eb="4">
      <t>ケイサン</t>
    </rPh>
    <phoneticPr fontId="2"/>
  </si>
  <si>
    <t>６時間</t>
    <rPh sb="1" eb="3">
      <t>ジカン</t>
    </rPh>
    <phoneticPr fontId="2"/>
  </si>
  <si>
    <t>役員　交通費</t>
    <rPh sb="0" eb="2">
      <t>ヤクイン</t>
    </rPh>
    <rPh sb="3" eb="6">
      <t>コウツウヒ</t>
    </rPh>
    <phoneticPr fontId="2"/>
  </si>
  <si>
    <t>役員　現地経費</t>
    <rPh sb="0" eb="2">
      <t>ヤクイン</t>
    </rPh>
    <rPh sb="3" eb="5">
      <t>ゲンチ</t>
    </rPh>
    <rPh sb="5" eb="7">
      <t>ケイヒ</t>
    </rPh>
    <phoneticPr fontId="2"/>
  </si>
  <si>
    <t>役員　宿泊費</t>
    <rPh sb="0" eb="2">
      <t>ヤクイン</t>
    </rPh>
    <rPh sb="3" eb="6">
      <t>シュクハクヒ</t>
    </rPh>
    <phoneticPr fontId="2"/>
  </si>
  <si>
    <t>準備会　交通費</t>
    <rPh sb="0" eb="3">
      <t>ジュンビカイ</t>
    </rPh>
    <rPh sb="4" eb="7">
      <t>コウツウヒ</t>
    </rPh>
    <phoneticPr fontId="2"/>
  </si>
  <si>
    <t>準備会　現地経費</t>
    <rPh sb="0" eb="3">
      <t>ジュンビカイ</t>
    </rPh>
    <rPh sb="4" eb="6">
      <t>ゲンチ</t>
    </rPh>
    <rPh sb="6" eb="8">
      <t>ケイヒ</t>
    </rPh>
    <phoneticPr fontId="2"/>
  </si>
  <si>
    <t>封筒代</t>
    <rPh sb="0" eb="2">
      <t>フウトウ</t>
    </rPh>
    <rPh sb="2" eb="3">
      <t>ダイ</t>
    </rPh>
    <phoneticPr fontId="2"/>
  </si>
  <si>
    <t>プリンタインク代</t>
    <rPh sb="7" eb="8">
      <t>ダイ</t>
    </rPh>
    <phoneticPr fontId="2"/>
  </si>
  <si>
    <t>ゴミ袋代</t>
    <rPh sb="2" eb="3">
      <t>フクロ</t>
    </rPh>
    <rPh sb="3" eb="4">
      <t>ダイ</t>
    </rPh>
    <phoneticPr fontId="2"/>
  </si>
  <si>
    <t>バスケット代</t>
    <rPh sb="5" eb="6">
      <t>ダイ</t>
    </rPh>
    <phoneticPr fontId="2"/>
  </si>
  <si>
    <t>日・名・回 等</t>
    <rPh sb="0" eb="1">
      <t>ニチ</t>
    </rPh>
    <rPh sb="2" eb="3">
      <t>メイ</t>
    </rPh>
    <rPh sb="4" eb="5">
      <t>カイ</t>
    </rPh>
    <rPh sb="6" eb="7">
      <t>トウ</t>
    </rPh>
    <phoneticPr fontId="7"/>
  </si>
  <si>
    <t>１日目(6/22)</t>
    <rPh sb="1" eb="3">
      <t>ニチメ</t>
    </rPh>
    <phoneticPr fontId="2"/>
  </si>
  <si>
    <t>２日目(6/23)</t>
    <rPh sb="1" eb="3">
      <t>カメ</t>
    </rPh>
    <phoneticPr fontId="2"/>
  </si>
  <si>
    <t>３日目(6/24)</t>
    <rPh sb="1" eb="3">
      <t>カメ</t>
    </rPh>
    <phoneticPr fontId="2"/>
  </si>
  <si>
    <t>43名</t>
    <rPh sb="2" eb="3">
      <t>メイ</t>
    </rPh>
    <phoneticPr fontId="2"/>
  </si>
  <si>
    <t>７名</t>
    <rPh sb="1" eb="2">
      <t>メイ</t>
    </rPh>
    <phoneticPr fontId="2"/>
  </si>
  <si>
    <t>５名</t>
    <rPh sb="1" eb="2">
      <t>メイ</t>
    </rPh>
    <phoneticPr fontId="2"/>
  </si>
  <si>
    <t>ゼッケン代</t>
    <rPh sb="4" eb="5">
      <t>ダイ</t>
    </rPh>
    <phoneticPr fontId="2"/>
  </si>
  <si>
    <t>プログラム印刷製本代</t>
    <rPh sb="5" eb="7">
      <t>インサツ</t>
    </rPh>
    <rPh sb="7" eb="9">
      <t>セイホン</t>
    </rPh>
    <rPh sb="9" eb="10">
      <t>ダイ</t>
    </rPh>
    <phoneticPr fontId="2"/>
  </si>
  <si>
    <t>○○県○○○協会　○○県○○連盟</t>
    <rPh sb="2" eb="3">
      <t>ケン</t>
    </rPh>
    <rPh sb="6" eb="8">
      <t>キョウカイ</t>
    </rPh>
    <rPh sb="11" eb="12">
      <t>ケン</t>
    </rPh>
    <rPh sb="14" eb="16">
      <t>レンメイ</t>
    </rPh>
    <phoneticPr fontId="2"/>
  </si>
  <si>
    <t>○○市　○○市体育協会　○○市○○協会　○○市○○連盟</t>
    <rPh sb="2" eb="3">
      <t>シ</t>
    </rPh>
    <rPh sb="6" eb="7">
      <t>シ</t>
    </rPh>
    <rPh sb="7" eb="9">
      <t>タイイク</t>
    </rPh>
    <rPh sb="9" eb="11">
      <t>キョウカイ</t>
    </rPh>
    <rPh sb="14" eb="15">
      <t>シ</t>
    </rPh>
    <rPh sb="17" eb="19">
      <t>キョウカイ</t>
    </rPh>
    <rPh sb="22" eb="23">
      <t>シ</t>
    </rPh>
    <rPh sb="25" eb="27">
      <t>レンメイ</t>
    </rPh>
    <phoneticPr fontId="2"/>
  </si>
  <si>
    <t>岩手県高等学校体育連盟○○○○○○○専門部</t>
    <rPh sb="0" eb="3">
      <t>イワテケン</t>
    </rPh>
    <rPh sb="3" eb="5">
      <t>コウトウ</t>
    </rPh>
    <rPh sb="5" eb="7">
      <t>ガッコウ</t>
    </rPh>
    <rPh sb="7" eb="9">
      <t>タイイク</t>
    </rPh>
    <rPh sb="9" eb="11">
      <t>レンメイ</t>
    </rPh>
    <rPh sb="18" eb="21">
      <t>センモンブ</t>
    </rPh>
    <phoneticPr fontId="2"/>
  </si>
  <si>
    <r>
      <t>専門部強化事業費　</t>
    </r>
    <r>
      <rPr>
        <sz val="11"/>
        <color indexed="10"/>
        <rFont val="ＭＳ ゴシック"/>
        <family val="3"/>
        <charset val="128"/>
      </rPr>
      <t>100,000</t>
    </r>
    <r>
      <rPr>
        <sz val="11"/>
        <rFont val="ＭＳ ゴシック"/>
        <family val="3"/>
        <charset val="128"/>
      </rPr>
      <t>円</t>
    </r>
    <rPh sb="0" eb="5">
      <t>センモンブキョウカ</t>
    </rPh>
    <rPh sb="5" eb="8">
      <t>ジギョウヒ</t>
    </rPh>
    <rPh sb="16" eb="17">
      <t>エン</t>
    </rPh>
    <phoneticPr fontId="2"/>
  </si>
  <si>
    <t>－</t>
  </si>
  <si>
    <t>－</t>
    <phoneticPr fontId="2"/>
  </si>
  <si>
    <t>選手</t>
    <rPh sb="0" eb="2">
      <t>センシュ</t>
    </rPh>
    <phoneticPr fontId="2"/>
  </si>
  <si>
    <t>※ 受領印を押印すること。</t>
    <rPh sb="2" eb="5">
      <t>ジュリョウイン</t>
    </rPh>
    <rPh sb="6" eb="8">
      <t>オウイン</t>
    </rPh>
    <phoneticPr fontId="2"/>
  </si>
  <si>
    <t>往復距離km</t>
    <rPh sb="0" eb="2">
      <t>オウフク</t>
    </rPh>
    <rPh sb="2" eb="4">
      <t>キョリ</t>
    </rPh>
    <phoneticPr fontId="7"/>
  </si>
  <si>
    <t>※　宿泊がある場合は領収書を貼付すること。</t>
    <rPh sb="7" eb="9">
      <t>バアイ</t>
    </rPh>
    <rPh sb="10" eb="13">
      <t>リョウシュウショ</t>
    </rPh>
    <rPh sb="14" eb="16">
      <t>テンプ</t>
    </rPh>
    <phoneticPr fontId="2"/>
  </si>
  <si>
    <t>※　空欄が無いようもれなく記入のこと。支出無しは「０」を記入。</t>
    <rPh sb="2" eb="4">
      <t>クウラン</t>
    </rPh>
    <rPh sb="5" eb="6">
      <t>ナ</t>
    </rPh>
    <rPh sb="13" eb="15">
      <t>キニュウ</t>
    </rPh>
    <rPh sb="19" eb="21">
      <t>シシュツ</t>
    </rPh>
    <rPh sb="21" eb="22">
      <t>ナ</t>
    </rPh>
    <rPh sb="28" eb="30">
      <t>キニュウ</t>
    </rPh>
    <phoneticPr fontId="2"/>
  </si>
  <si>
    <t>自宅盛岡泊</t>
    <rPh sb="0" eb="2">
      <t>ジタク</t>
    </rPh>
    <rPh sb="2" eb="4">
      <t>モリオカ</t>
    </rPh>
    <rPh sb="4" eb="5">
      <t>ハク</t>
    </rPh>
    <phoneticPr fontId="7"/>
  </si>
  <si>
    <t>楯</t>
    <rPh sb="0" eb="1">
      <t>タテ</t>
    </rPh>
    <phoneticPr fontId="2"/>
  </si>
  <si>
    <t>2個</t>
    <rPh sb="1" eb="2">
      <t>コ</t>
    </rPh>
    <phoneticPr fontId="2"/>
  </si>
  <si>
    <t>男女各１</t>
    <rPh sb="0" eb="2">
      <t>ダンジョ</t>
    </rPh>
    <rPh sb="2" eb="3">
      <t>カク</t>
    </rPh>
    <phoneticPr fontId="2"/>
  </si>
  <si>
    <t>１式</t>
    <rPh sb="1" eb="2">
      <t>シキ</t>
    </rPh>
    <phoneticPr fontId="2"/>
  </si>
  <si>
    <t>役員・審判弁当</t>
    <rPh sb="0" eb="2">
      <t>ヤクイン</t>
    </rPh>
    <rPh sb="3" eb="5">
      <t>シンパン</t>
    </rPh>
    <rPh sb="5" eb="7">
      <t>ベントウ</t>
    </rPh>
    <phoneticPr fontId="2"/>
  </si>
  <si>
    <t>220個</t>
    <rPh sb="3" eb="4">
      <t>コ</t>
    </rPh>
    <phoneticPr fontId="2"/>
  </si>
  <si>
    <t>220本</t>
    <rPh sb="3" eb="4">
      <t>ホン</t>
    </rPh>
    <phoneticPr fontId="2"/>
  </si>
  <si>
    <t>お茶代</t>
    <rPh sb="1" eb="3">
      <t>チャダイ</t>
    </rPh>
    <phoneticPr fontId="2"/>
  </si>
  <si>
    <t>食糧費</t>
    <rPh sb="0" eb="3">
      <t>ショクリョウヒ</t>
    </rPh>
    <phoneticPr fontId="7"/>
  </si>
  <si>
    <t>大会表示看板</t>
    <rPh sb="0" eb="2">
      <t>タイカイ</t>
    </rPh>
    <rPh sb="2" eb="4">
      <t>ヒョウジ</t>
    </rPh>
    <rPh sb="4" eb="6">
      <t>カンバン</t>
    </rPh>
    <phoneticPr fontId="2"/>
  </si>
  <si>
    <t>２枚</t>
    <rPh sb="1" eb="2">
      <t>マイ</t>
    </rPh>
    <phoneticPr fontId="2"/>
  </si>
  <si>
    <t>会場費</t>
    <rPh sb="0" eb="3">
      <t>カイジョウヒ</t>
    </rPh>
    <phoneticPr fontId="2"/>
  </si>
  <si>
    <t>代表者会議</t>
    <rPh sb="0" eb="3">
      <t>ダイヒョウシャ</t>
    </rPh>
    <rPh sb="3" eb="5">
      <t>カイギ</t>
    </rPh>
    <phoneticPr fontId="2"/>
  </si>
  <si>
    <t>ポケットレインコート</t>
    <phoneticPr fontId="2"/>
  </si>
  <si>
    <t>駐車場誘導係用</t>
    <rPh sb="0" eb="3">
      <t>チュウシャジョウ</t>
    </rPh>
    <rPh sb="3" eb="5">
      <t>ユウドウ</t>
    </rPh>
    <rPh sb="5" eb="6">
      <t>カカリ</t>
    </rPh>
    <rPh sb="6" eb="7">
      <t>ヨウ</t>
    </rPh>
    <phoneticPr fontId="2"/>
  </si>
  <si>
    <t>１５０着</t>
    <rPh sb="3" eb="4">
      <t>チャク</t>
    </rPh>
    <phoneticPr fontId="2"/>
  </si>
  <si>
    <t>競技用具運搬費</t>
    <rPh sb="0" eb="2">
      <t>キョウギ</t>
    </rPh>
    <rPh sb="2" eb="4">
      <t>ヨウグ</t>
    </rPh>
    <rPh sb="4" eb="6">
      <t>ウンパン</t>
    </rPh>
    <rPh sb="6" eb="7">
      <t>ヒ</t>
    </rPh>
    <phoneticPr fontId="2"/>
  </si>
  <si>
    <t>５０％減免</t>
    <rPh sb="3" eb="5">
      <t>ゲンメン</t>
    </rPh>
    <phoneticPr fontId="2"/>
  </si>
  <si>
    <t>廃棄物処理費</t>
    <rPh sb="0" eb="3">
      <t>ハイキブツ</t>
    </rPh>
    <rPh sb="3" eb="6">
      <t>ショリヒ</t>
    </rPh>
    <phoneticPr fontId="2"/>
  </si>
  <si>
    <t>謝金・旅費</t>
    <rPh sb="0" eb="2">
      <t>シャキン</t>
    </rPh>
    <rPh sb="3" eb="5">
      <t>リョヒ</t>
    </rPh>
    <phoneticPr fontId="2"/>
  </si>
  <si>
    <t>試合球代</t>
    <rPh sb="0" eb="3">
      <t>シアイキュウ</t>
    </rPh>
    <rPh sb="3" eb="4">
      <t>ダイ</t>
    </rPh>
    <phoneticPr fontId="2"/>
  </si>
  <si>
    <t>10球</t>
    <rPh sb="2" eb="3">
      <t>キュウ</t>
    </rPh>
    <phoneticPr fontId="2"/>
  </si>
  <si>
    <t>令和　　年　　月　　日</t>
    <rPh sb="0" eb="2">
      <t>レイワ</t>
    </rPh>
    <rPh sb="4" eb="5">
      <t>ネン</t>
    </rPh>
    <rPh sb="7" eb="8">
      <t>ガツ</t>
    </rPh>
    <rPh sb="10" eb="11">
      <t>ニチ</t>
    </rPh>
    <phoneticPr fontId="2"/>
  </si>
  <si>
    <t>※空欄が無いようもれなく記入のこと。支出無しは「０」を記入。</t>
    <rPh sb="1" eb="3">
      <t>クウラン</t>
    </rPh>
    <rPh sb="4" eb="5">
      <t>ナ</t>
    </rPh>
    <rPh sb="12" eb="14">
      <t>キニュウ</t>
    </rPh>
    <rPh sb="18" eb="20">
      <t>シシュツ</t>
    </rPh>
    <rPh sb="20" eb="21">
      <t>ナ</t>
    </rPh>
    <rPh sb="27" eb="29">
      <t>キニュウ</t>
    </rPh>
    <phoneticPr fontId="2"/>
  </si>
  <si>
    <t>※受領印を押印すること</t>
    <rPh sb="1" eb="4">
      <t>ジュリョウイン</t>
    </rPh>
    <rPh sb="5" eb="7">
      <t>オウイン</t>
    </rPh>
    <phoneticPr fontId="2"/>
  </si>
  <si>
    <t>距離表示板・イベント用テント　大会横断幕</t>
    <rPh sb="0" eb="2">
      <t>キョリ</t>
    </rPh>
    <rPh sb="2" eb="5">
      <t>ヒョウジバン</t>
    </rPh>
    <rPh sb="10" eb="11">
      <t>ヨウ</t>
    </rPh>
    <rPh sb="15" eb="17">
      <t>タイカイ</t>
    </rPh>
    <rPh sb="17" eb="20">
      <t>オウダンマク</t>
    </rPh>
    <phoneticPr fontId="2"/>
  </si>
  <si>
    <t>※予算書と決算額がかけ離れた額にならないような予算書の作成をお願いします</t>
    <rPh sb="1" eb="4">
      <t>ヨサンショ</t>
    </rPh>
    <rPh sb="5" eb="8">
      <t>ケッサンガク</t>
    </rPh>
    <rPh sb="11" eb="12">
      <t>ハナ</t>
    </rPh>
    <rPh sb="14" eb="15">
      <t>ガク</t>
    </rPh>
    <rPh sb="23" eb="25">
      <t>ヨサン</t>
    </rPh>
    <rPh sb="25" eb="26">
      <t>ショ</t>
    </rPh>
    <rPh sb="27" eb="29">
      <t>サクセイ</t>
    </rPh>
    <rPh sb="31" eb="32">
      <t>ネガ</t>
    </rPh>
    <phoneticPr fontId="2"/>
  </si>
  <si>
    <t>※備品費とは：その性質、形状をかえることなく比較的長期の使用に耐えうる事務用品・
　競技用及びその他の機械・器具</t>
    <rPh sb="1" eb="4">
      <t>ビヒンヒ</t>
    </rPh>
    <phoneticPr fontId="2"/>
  </si>
  <si>
    <t>岩手　一郎　　　　　　　　印</t>
    <rPh sb="0" eb="2">
      <t>イワテ</t>
    </rPh>
    <rPh sb="3" eb="5">
      <t>イチロウ</t>
    </rPh>
    <rPh sb="13" eb="14">
      <t>イン</t>
    </rPh>
    <phoneticPr fontId="2"/>
  </si>
  <si>
    <r>
      <t>専門部強化事業費</t>
    </r>
    <r>
      <rPr>
        <u/>
        <sz val="8"/>
        <color indexed="10"/>
        <rFont val="ＭＳ ゴシック"/>
        <family val="3"/>
        <charset val="128"/>
      </rPr>
      <t>44,300</t>
    </r>
    <r>
      <rPr>
        <sz val="8"/>
        <color indexed="10"/>
        <rFont val="ＭＳ ゴシック"/>
        <family val="3"/>
        <charset val="128"/>
      </rPr>
      <t>円､県外交流費</t>
    </r>
    <r>
      <rPr>
        <u/>
        <sz val="8"/>
        <color indexed="10"/>
        <rFont val="ＭＳ ゴシック"/>
        <family val="3"/>
        <charset val="128"/>
      </rPr>
      <t>100,000</t>
    </r>
    <r>
      <rPr>
        <sz val="8"/>
        <color indexed="10"/>
        <rFont val="ＭＳ ゴシック"/>
        <family val="3"/>
        <charset val="128"/>
      </rPr>
      <t>円
宿泊費7,300円×2泊×11名（指導者1名含む）</t>
    </r>
    <rPh sb="0" eb="3">
      <t>センモンブ</t>
    </rPh>
    <rPh sb="3" eb="5">
      <t>キョウカ</t>
    </rPh>
    <rPh sb="5" eb="7">
      <t>ジギョウ</t>
    </rPh>
    <rPh sb="7" eb="8">
      <t>ヒ</t>
    </rPh>
    <rPh sb="14" eb="15">
      <t>エン</t>
    </rPh>
    <rPh sb="16" eb="18">
      <t>ケンガイ</t>
    </rPh>
    <rPh sb="18" eb="21">
      <t>コウリュウヒ</t>
    </rPh>
    <rPh sb="28" eb="29">
      <t>エン</t>
    </rPh>
    <rPh sb="30" eb="33">
      <t>シュクハクヒ</t>
    </rPh>
    <rPh sb="38" eb="39">
      <t>エン</t>
    </rPh>
    <rPh sb="41" eb="42">
      <t>ハク</t>
    </rPh>
    <rPh sb="45" eb="46">
      <t>メイ</t>
    </rPh>
    <rPh sb="47" eb="50">
      <t>シドウシャ</t>
    </rPh>
    <rPh sb="51" eb="52">
      <t>メイ</t>
    </rPh>
    <rPh sb="52" eb="53">
      <t>フク</t>
    </rPh>
    <phoneticPr fontId="2"/>
  </si>
  <si>
    <r>
      <t>専門部強化事業費</t>
    </r>
    <r>
      <rPr>
        <u/>
        <sz val="8"/>
        <color indexed="10"/>
        <rFont val="ＭＳ ゴシック"/>
        <family val="3"/>
        <charset val="128"/>
      </rPr>
      <t>5,500</t>
    </r>
    <r>
      <rPr>
        <sz val="8"/>
        <color indexed="10"/>
        <rFont val="ＭＳ ゴシック"/>
        <family val="3"/>
        <charset val="128"/>
      </rPr>
      <t>円
指導者:移動日2,200円×2日､滞在日1,100円×1日</t>
    </r>
    <rPh sb="0" eb="3">
      <t>センモンブ</t>
    </rPh>
    <rPh sb="3" eb="5">
      <t>キョウカ</t>
    </rPh>
    <rPh sb="5" eb="8">
      <t>ジギョウヒ</t>
    </rPh>
    <rPh sb="13" eb="14">
      <t>エン</t>
    </rPh>
    <rPh sb="15" eb="18">
      <t>シドウシャ</t>
    </rPh>
    <rPh sb="19" eb="22">
      <t>イドウビ</t>
    </rPh>
    <rPh sb="27" eb="28">
      <t>エン</t>
    </rPh>
    <rPh sb="30" eb="31">
      <t>ヒ</t>
    </rPh>
    <rPh sb="32" eb="34">
      <t>タイザイ</t>
    </rPh>
    <rPh sb="34" eb="35">
      <t>ビ</t>
    </rPh>
    <rPh sb="40" eb="41">
      <t>エン</t>
    </rPh>
    <rPh sb="43" eb="44">
      <t>ヒ</t>
    </rPh>
    <phoneticPr fontId="2"/>
  </si>
  <si>
    <t>※　申請・報告において、具体的に単価×人数等を記入の上、添付してください。</t>
    <rPh sb="2" eb="4">
      <t>シンセイ</t>
    </rPh>
    <rPh sb="5" eb="7">
      <t>ホウコク</t>
    </rPh>
    <rPh sb="12" eb="15">
      <t>グタイテキ</t>
    </rPh>
    <rPh sb="16" eb="18">
      <t>タンカ</t>
    </rPh>
    <rPh sb="19" eb="21">
      <t>ニンズウ</t>
    </rPh>
    <rPh sb="21" eb="22">
      <t>トウ</t>
    </rPh>
    <rPh sb="23" eb="25">
      <t>キニュウ</t>
    </rPh>
    <rPh sb="26" eb="27">
      <t>ウエ</t>
    </rPh>
    <rPh sb="28" eb="30">
      <t>テンプ</t>
    </rPh>
    <phoneticPr fontId="7"/>
  </si>
  <si>
    <t>※予算書と決算額がかけ離れた額にならないような予算の作成をお願いします。</t>
    <rPh sb="1" eb="4">
      <t>ヨサンショ</t>
    </rPh>
    <rPh sb="5" eb="8">
      <t>ケッサンガク</t>
    </rPh>
    <rPh sb="11" eb="12">
      <t>ハナ</t>
    </rPh>
    <rPh sb="14" eb="15">
      <t>ガク</t>
    </rPh>
    <rPh sb="23" eb="25">
      <t>ヨサン</t>
    </rPh>
    <rPh sb="26" eb="28">
      <t>サクセイ</t>
    </rPh>
    <rPh sb="30" eb="31">
      <t>ネガ</t>
    </rPh>
    <phoneticPr fontId="2"/>
  </si>
  <si>
    <t>　※ コンピュータ周辺機器とは、プリンター・デジタルカメラ等（３万円以下）</t>
    <rPh sb="9" eb="11">
      <t>シュウヘン</t>
    </rPh>
    <rPh sb="11" eb="13">
      <t>キキ</t>
    </rPh>
    <rPh sb="29" eb="30">
      <t>トウ</t>
    </rPh>
    <rPh sb="32" eb="34">
      <t>マンエン</t>
    </rPh>
    <rPh sb="34" eb="36">
      <t>イカ</t>
    </rPh>
    <phoneticPr fontId="7"/>
  </si>
  <si>
    <t>　※ 購入後３年間は更新できない。</t>
    <rPh sb="3" eb="6">
      <t>コウニュウゴ</t>
    </rPh>
    <rPh sb="7" eb="9">
      <t>ネンカン</t>
    </rPh>
    <rPh sb="10" eb="12">
      <t>コウシン</t>
    </rPh>
    <phoneticPr fontId="2"/>
  </si>
  <si>
    <t>※他の県補助金（体協または協会・連盟経由）と併せての申請は認めない</t>
    <rPh sb="1" eb="2">
      <t>タ</t>
    </rPh>
    <rPh sb="3" eb="4">
      <t>ケン</t>
    </rPh>
    <rPh sb="4" eb="6">
      <t>ホジョ</t>
    </rPh>
    <rPh sb="6" eb="7">
      <t>キン</t>
    </rPh>
    <rPh sb="8" eb="10">
      <t>タイキョウ</t>
    </rPh>
    <rPh sb="13" eb="15">
      <t>キョウカイ</t>
    </rPh>
    <rPh sb="16" eb="18">
      <t>レンメイ</t>
    </rPh>
    <rPh sb="18" eb="20">
      <t>ケイユ</t>
    </rPh>
    <rPh sb="22" eb="23">
      <t>アワ</t>
    </rPh>
    <rPh sb="26" eb="28">
      <t>シンセイ</t>
    </rPh>
    <rPh sb="29" eb="30">
      <t>ミト</t>
    </rPh>
    <phoneticPr fontId="2"/>
  </si>
  <si>
    <t>Ａ４版の台紙に支出明細書の番号順に領収書を貼付</t>
    <rPh sb="7" eb="9">
      <t>シシュツ</t>
    </rPh>
    <rPh sb="9" eb="12">
      <t>メイサイショ</t>
    </rPh>
    <rPh sb="13" eb="15">
      <t>バンゴウ</t>
    </rPh>
    <rPh sb="15" eb="16">
      <t>ジュン</t>
    </rPh>
    <rPh sb="17" eb="20">
      <t>リョウシュウショ</t>
    </rPh>
    <rPh sb="21" eb="23">
      <t>テンプ</t>
    </rPh>
    <phoneticPr fontId="2"/>
  </si>
  <si>
    <t>消耗品費</t>
    <rPh sb="0" eb="3">
      <t>ショウモウヒン</t>
    </rPh>
    <rPh sb="3" eb="4">
      <t>ヒ</t>
    </rPh>
    <phoneticPr fontId="2"/>
  </si>
  <si>
    <t>通信運搬費</t>
    <rPh sb="0" eb="2">
      <t>ツウシン</t>
    </rPh>
    <rPh sb="2" eb="5">
      <t>ウンパンヒ</t>
    </rPh>
    <phoneticPr fontId="2"/>
  </si>
  <si>
    <t>郵送料</t>
    <rPh sb="0" eb="3">
      <t>ユウソウリョウ</t>
    </rPh>
    <phoneticPr fontId="2"/>
  </si>
  <si>
    <t>第１･２回会議､監査旅費</t>
    <rPh sb="0" eb="1">
      <t>ダイ</t>
    </rPh>
    <rPh sb="4" eb="5">
      <t>カイ</t>
    </rPh>
    <rPh sb="5" eb="7">
      <t>カイギ</t>
    </rPh>
    <rPh sb="8" eb="10">
      <t>カンサ</t>
    </rPh>
    <rPh sb="10" eb="12">
      <t>リョヒ</t>
    </rPh>
    <phoneticPr fontId="2"/>
  </si>
  <si>
    <t>選抜大会予選　会場使用料等</t>
    <rPh sb="0" eb="2">
      <t>センバツ</t>
    </rPh>
    <rPh sb="2" eb="4">
      <t>タイカイ</t>
    </rPh>
    <rPh sb="4" eb="6">
      <t>ヨセン</t>
    </rPh>
    <rPh sb="7" eb="9">
      <t>カイジョウ</t>
    </rPh>
    <rPh sb="9" eb="12">
      <t>シヨウリョウ</t>
    </rPh>
    <rPh sb="12" eb="13">
      <t>トウ</t>
    </rPh>
    <phoneticPr fontId="2"/>
  </si>
  <si>
    <t>選手権予選　会場使用料等</t>
    <rPh sb="0" eb="3">
      <t>センシュケン</t>
    </rPh>
    <rPh sb="3" eb="5">
      <t>ヨセン</t>
    </rPh>
    <rPh sb="6" eb="8">
      <t>カイジョウ</t>
    </rPh>
    <rPh sb="8" eb="11">
      <t>シヨウリョウ</t>
    </rPh>
    <rPh sb="11" eb="12">
      <t>トウ</t>
    </rPh>
    <phoneticPr fontId="2"/>
  </si>
  <si>
    <t>合同練習会　会場使用料等</t>
    <rPh sb="0" eb="2">
      <t>ゴウドウ</t>
    </rPh>
    <rPh sb="2" eb="5">
      <t>レンシュウカイ</t>
    </rPh>
    <rPh sb="6" eb="8">
      <t>カイジョウ</t>
    </rPh>
    <rPh sb="8" eb="11">
      <t>シヨウリョウ</t>
    </rPh>
    <rPh sb="11" eb="12">
      <t>トウ</t>
    </rPh>
    <phoneticPr fontId="2"/>
  </si>
  <si>
    <t>合同練習会　ラインテープ代等</t>
    <rPh sb="0" eb="2">
      <t>ゴウドウ</t>
    </rPh>
    <rPh sb="2" eb="5">
      <t>レンシュウカイ</t>
    </rPh>
    <rPh sb="12" eb="13">
      <t>ダイ</t>
    </rPh>
    <rPh sb="13" eb="14">
      <t>トウ</t>
    </rPh>
    <phoneticPr fontId="2"/>
  </si>
  <si>
    <t>○○フェスタ　会場使用料他</t>
    <rPh sb="7" eb="9">
      <t>カイジョウ</t>
    </rPh>
    <rPh sb="9" eb="12">
      <t>シヨウリョウ</t>
    </rPh>
    <rPh sb="12" eb="13">
      <t>ホカ</t>
    </rPh>
    <phoneticPr fontId="2"/>
  </si>
  <si>
    <t>強化練習会　講師謝金他</t>
    <rPh sb="0" eb="2">
      <t>キョウカ</t>
    </rPh>
    <rPh sb="2" eb="4">
      <t>レンシュウ</t>
    </rPh>
    <rPh sb="4" eb="5">
      <t>カイ</t>
    </rPh>
    <rPh sb="6" eb="8">
      <t>コウシ</t>
    </rPh>
    <rPh sb="8" eb="10">
      <t>シャキン</t>
    </rPh>
    <rPh sb="10" eb="11">
      <t>ホカ</t>
    </rPh>
    <phoneticPr fontId="2"/>
  </si>
  <si>
    <t>会場使用料　用具費他</t>
    <rPh sb="0" eb="2">
      <t>カイジョウ</t>
    </rPh>
    <rPh sb="2" eb="5">
      <t>シヨウリョウ</t>
    </rPh>
    <rPh sb="6" eb="8">
      <t>ヨウグ</t>
    </rPh>
    <rPh sb="8" eb="9">
      <t>ヒ</t>
    </rPh>
    <rPh sb="9" eb="10">
      <t>ホカ</t>
    </rPh>
    <phoneticPr fontId="2"/>
  </si>
  <si>
    <t>審判謝金　用具費他</t>
    <rPh sb="0" eb="2">
      <t>シンパン</t>
    </rPh>
    <rPh sb="2" eb="4">
      <t>シャキン</t>
    </rPh>
    <rPh sb="5" eb="7">
      <t>ヨウグ</t>
    </rPh>
    <rPh sb="7" eb="8">
      <t>ヒ</t>
    </rPh>
    <rPh sb="8" eb="9">
      <t>ホカ</t>
    </rPh>
    <phoneticPr fontId="2"/>
  </si>
  <si>
    <t>審判員昼食、審判員謝金　用具費他</t>
    <rPh sb="0" eb="3">
      <t>シンパンイン</t>
    </rPh>
    <rPh sb="3" eb="5">
      <t>チュウショク</t>
    </rPh>
    <rPh sb="6" eb="9">
      <t>シンパンイン</t>
    </rPh>
    <rPh sb="9" eb="11">
      <t>シャキン</t>
    </rPh>
    <rPh sb="12" eb="14">
      <t>ヨウグ</t>
    </rPh>
    <rPh sb="14" eb="15">
      <t>ヒ</t>
    </rPh>
    <rPh sb="15" eb="16">
      <t>ホカ</t>
    </rPh>
    <phoneticPr fontId="2"/>
  </si>
  <si>
    <t>通信費　会場費　役員昼食　審判謝金　用具費他</t>
    <rPh sb="0" eb="3">
      <t>ツウシンヒ</t>
    </rPh>
    <rPh sb="4" eb="7">
      <t>カイジョウヒ</t>
    </rPh>
    <rPh sb="8" eb="10">
      <t>ヤクイン</t>
    </rPh>
    <rPh sb="10" eb="12">
      <t>チュウショク</t>
    </rPh>
    <rPh sb="13" eb="15">
      <t>シンパン</t>
    </rPh>
    <rPh sb="15" eb="17">
      <t>シャキン</t>
    </rPh>
    <rPh sb="18" eb="20">
      <t>ヨウグ</t>
    </rPh>
    <rPh sb="20" eb="21">
      <t>ヒ</t>
    </rPh>
    <rPh sb="21" eb="22">
      <t>ホカ</t>
    </rPh>
    <phoneticPr fontId="2"/>
  </si>
  <si>
    <t>役員昼食　審判謝金　用具費他</t>
    <rPh sb="0" eb="2">
      <t>ヤクイン</t>
    </rPh>
    <rPh sb="2" eb="4">
      <t>チュウショク</t>
    </rPh>
    <rPh sb="5" eb="7">
      <t>シンパン</t>
    </rPh>
    <rPh sb="7" eb="9">
      <t>シャキン</t>
    </rPh>
    <rPh sb="10" eb="12">
      <t>ヨウグ</t>
    </rPh>
    <rPh sb="12" eb="13">
      <t>ヒ</t>
    </rPh>
    <rPh sb="13" eb="14">
      <t>ホカ</t>
    </rPh>
    <phoneticPr fontId="2"/>
  </si>
  <si>
    <t>審判員謝金　審判員昼食　用具費他</t>
    <rPh sb="0" eb="3">
      <t>シンパンイン</t>
    </rPh>
    <rPh sb="3" eb="5">
      <t>シャキン</t>
    </rPh>
    <rPh sb="6" eb="9">
      <t>シンパンイン</t>
    </rPh>
    <rPh sb="9" eb="11">
      <t>チュウショク</t>
    </rPh>
    <rPh sb="12" eb="14">
      <t>ヨウグ</t>
    </rPh>
    <rPh sb="14" eb="15">
      <t>ヒ</t>
    </rPh>
    <rPh sb="15" eb="16">
      <t>ホカ</t>
    </rPh>
    <phoneticPr fontId="2"/>
  </si>
  <si>
    <t>会議会場料、会議用お茶代</t>
    <rPh sb="6" eb="9">
      <t>カイギヨウ</t>
    </rPh>
    <rPh sb="10" eb="12">
      <t>チャダイ</t>
    </rPh>
    <phoneticPr fontId="2"/>
  </si>
  <si>
    <t>郵送料</t>
    <rPh sb="0" eb="2">
      <t>ユウソウ</t>
    </rPh>
    <rPh sb="2" eb="3">
      <t>リョウ</t>
    </rPh>
    <phoneticPr fontId="2"/>
  </si>
  <si>
    <t>練習（14:00-17:00)</t>
    <rPh sb="0" eb="2">
      <t>レンシュウ</t>
    </rPh>
    <phoneticPr fontId="2"/>
  </si>
  <si>
    <t>練習(8:30-12:00)</t>
    <rPh sb="0" eb="2">
      <t>レンシュウ</t>
    </rPh>
    <phoneticPr fontId="2"/>
  </si>
  <si>
    <t>2月末日提出</t>
    <rPh sb="1" eb="2">
      <t>ガツ</t>
    </rPh>
    <rPh sb="2" eb="3">
      <t>スエ</t>
    </rPh>
    <rPh sb="3" eb="4">
      <t>ヒ</t>
    </rPh>
    <rPh sb="4" eb="6">
      <t>テイシュツ</t>
    </rPh>
    <phoneticPr fontId="2"/>
  </si>
  <si>
    <t>花巻北高</t>
    <rPh sb="0" eb="2">
      <t>ハナマキ</t>
    </rPh>
    <rPh sb="2" eb="3">
      <t>キタ</t>
    </rPh>
    <rPh sb="3" eb="4">
      <t>コウ</t>
    </rPh>
    <phoneticPr fontId="7"/>
  </si>
  <si>
    <t>花巻南高</t>
    <rPh sb="0" eb="2">
      <t>ハナマキ</t>
    </rPh>
    <rPh sb="2" eb="3">
      <t>ミナミ</t>
    </rPh>
    <rPh sb="3" eb="4">
      <t>コウ</t>
    </rPh>
    <phoneticPr fontId="7"/>
  </si>
  <si>
    <t>○○競技・インターハイに向けた男子強化練習会</t>
    <rPh sb="2" eb="4">
      <t>キョウギ</t>
    </rPh>
    <rPh sb="12" eb="13">
      <t>ム</t>
    </rPh>
    <rPh sb="15" eb="17">
      <t>ダンシ</t>
    </rPh>
    <rPh sb="17" eb="19">
      <t>キョウカ</t>
    </rPh>
    <rPh sb="19" eb="22">
      <t>レンシュウカイ</t>
    </rPh>
    <phoneticPr fontId="2"/>
  </si>
  <si>
    <t>令和２年５月21日(金)～５月23日(日) （4日間） 於　宮城県○○高等学校</t>
    <rPh sb="0" eb="2">
      <t>レイワ</t>
    </rPh>
    <rPh sb="3" eb="4">
      <t>ネン</t>
    </rPh>
    <rPh sb="5" eb="6">
      <t>ガツ</t>
    </rPh>
    <rPh sb="8" eb="9">
      <t>ヒ</t>
    </rPh>
    <rPh sb="10" eb="11">
      <t>キン</t>
    </rPh>
    <rPh sb="14" eb="15">
      <t>ガツ</t>
    </rPh>
    <rPh sb="17" eb="18">
      <t>ヒ</t>
    </rPh>
    <rPh sb="19" eb="20">
      <t>ヒ</t>
    </rPh>
    <rPh sb="24" eb="26">
      <t>ニチカン</t>
    </rPh>
    <rPh sb="30" eb="33">
      <t>ミヤギケン</t>
    </rPh>
    <rPh sb="35" eb="37">
      <t>コウトウ</t>
    </rPh>
    <rPh sb="37" eb="39">
      <t>ガッコウ</t>
    </rPh>
    <phoneticPr fontId="2"/>
  </si>
  <si>
    <t>宮城県
仙台市</t>
    <rPh sb="0" eb="3">
      <t>ミヤギケン</t>
    </rPh>
    <rPh sb="4" eb="7">
      <t>センダイシ</t>
    </rPh>
    <phoneticPr fontId="7"/>
  </si>
  <si>
    <t>盛岡高</t>
    <rPh sb="0" eb="2">
      <t>モリオカ</t>
    </rPh>
    <rPh sb="2" eb="3">
      <t>コウ</t>
    </rPh>
    <phoneticPr fontId="7"/>
  </si>
  <si>
    <t>二戸高</t>
    <rPh sb="0" eb="2">
      <t>ニノヘ</t>
    </rPh>
    <rPh sb="2" eb="3">
      <t>コウ</t>
    </rPh>
    <phoneticPr fontId="7"/>
  </si>
  <si>
    <t>一関三高</t>
    <rPh sb="0" eb="2">
      <t>イチノセキ</t>
    </rPh>
    <rPh sb="2" eb="3">
      <t>サン</t>
    </rPh>
    <rPh sb="3" eb="4">
      <t>コウ</t>
    </rPh>
    <phoneticPr fontId="2"/>
  </si>
  <si>
    <t>5/22欠席</t>
    <rPh sb="4" eb="6">
      <t>ケッセキ</t>
    </rPh>
    <phoneticPr fontId="2"/>
  </si>
  <si>
    <t>専門部強化事業費10,000円
県外交流費10,000円
不足分は個人負担</t>
    <rPh sb="0" eb="3">
      <t>センモンブ</t>
    </rPh>
    <rPh sb="3" eb="5">
      <t>キョウカ</t>
    </rPh>
    <rPh sb="5" eb="7">
      <t>ジギョウ</t>
    </rPh>
    <rPh sb="7" eb="8">
      <t>ヒ</t>
    </rPh>
    <rPh sb="14" eb="15">
      <t>エン</t>
    </rPh>
    <rPh sb="16" eb="18">
      <t>ケンガイ</t>
    </rPh>
    <rPh sb="18" eb="21">
      <t>コウリュウヒ</t>
    </rPh>
    <rPh sb="27" eb="28">
      <t>エン</t>
    </rPh>
    <rPh sb="29" eb="32">
      <t>フソクブン</t>
    </rPh>
    <rPh sb="33" eb="35">
      <t>コジン</t>
    </rPh>
    <rPh sb="35" eb="37">
      <t>フタン</t>
    </rPh>
    <phoneticPr fontId="2"/>
  </si>
  <si>
    <t>専門部強化事業費5,000円
県外交流費5,000円
不足分は個人負担</t>
    <rPh sb="0" eb="3">
      <t>センモンブ</t>
    </rPh>
    <rPh sb="3" eb="5">
      <t>キョウカ</t>
    </rPh>
    <rPh sb="5" eb="7">
      <t>ジギョウ</t>
    </rPh>
    <rPh sb="7" eb="8">
      <t>ヒ</t>
    </rPh>
    <rPh sb="13" eb="14">
      <t>エン</t>
    </rPh>
    <rPh sb="15" eb="17">
      <t>ケンガイ</t>
    </rPh>
    <rPh sb="17" eb="20">
      <t>コウリュウヒ</t>
    </rPh>
    <rPh sb="25" eb="26">
      <t>エン</t>
    </rPh>
    <rPh sb="27" eb="30">
      <t>フソクブン</t>
    </rPh>
    <rPh sb="31" eb="33">
      <t>コジン</t>
    </rPh>
    <rPh sb="33" eb="35">
      <t>フタン</t>
    </rPh>
    <phoneticPr fontId="2"/>
  </si>
  <si>
    <t>専門部強化事業費8,000円
県外交流費8,000円
不足分は個人負担</t>
    <rPh sb="0" eb="3">
      <t>センモンブ</t>
    </rPh>
    <rPh sb="3" eb="5">
      <t>キョウカ</t>
    </rPh>
    <rPh sb="5" eb="7">
      <t>ジギョウ</t>
    </rPh>
    <rPh sb="7" eb="8">
      <t>ヒ</t>
    </rPh>
    <rPh sb="13" eb="14">
      <t>エン</t>
    </rPh>
    <rPh sb="15" eb="17">
      <t>ケンガイ</t>
    </rPh>
    <rPh sb="17" eb="20">
      <t>コウリュウヒ</t>
    </rPh>
    <rPh sb="25" eb="26">
      <t>エン</t>
    </rPh>
    <rPh sb="27" eb="30">
      <t>フソクブン</t>
    </rPh>
    <rPh sb="31" eb="33">
      <t>コジン</t>
    </rPh>
    <rPh sb="33" eb="35">
      <t>フタン</t>
    </rPh>
    <phoneticPr fontId="2"/>
  </si>
  <si>
    <t>様式１記入例</t>
    <rPh sb="0" eb="2">
      <t>ヨウシキ</t>
    </rPh>
    <rPh sb="3" eb="5">
      <t>キニュウ</t>
    </rPh>
    <rPh sb="5" eb="6">
      <t>レイ</t>
    </rPh>
    <phoneticPr fontId="2"/>
  </si>
  <si>
    <t>様式２記入例１（大会等）</t>
    <rPh sb="0" eb="2">
      <t>ヨウシキ</t>
    </rPh>
    <rPh sb="3" eb="5">
      <t>キニュウ</t>
    </rPh>
    <rPh sb="5" eb="6">
      <t>レイ</t>
    </rPh>
    <rPh sb="8" eb="10">
      <t>タイカイ</t>
    </rPh>
    <rPh sb="10" eb="11">
      <t>トウ</t>
    </rPh>
    <phoneticPr fontId="7"/>
  </si>
  <si>
    <t>様式２記入例２（強化事業）</t>
    <rPh sb="0" eb="2">
      <t>ヨウシキ</t>
    </rPh>
    <rPh sb="3" eb="5">
      <t>キニュウ</t>
    </rPh>
    <rPh sb="5" eb="6">
      <t>レイ</t>
    </rPh>
    <rPh sb="8" eb="10">
      <t>キョウカ</t>
    </rPh>
    <rPh sb="10" eb="12">
      <t>ジギョウ</t>
    </rPh>
    <phoneticPr fontId="7"/>
  </si>
  <si>
    <t>様式３記入例</t>
    <rPh sb="0" eb="2">
      <t>ヨウシキ</t>
    </rPh>
    <rPh sb="3" eb="5">
      <t>キニュウ</t>
    </rPh>
    <rPh sb="5" eb="6">
      <t>レイ</t>
    </rPh>
    <phoneticPr fontId="2"/>
  </si>
  <si>
    <t>様式4-1記入例</t>
    <rPh sb="0" eb="2">
      <t>ヨウシキ</t>
    </rPh>
    <rPh sb="5" eb="7">
      <t>キニュウ</t>
    </rPh>
    <rPh sb="7" eb="8">
      <t>レイ</t>
    </rPh>
    <phoneticPr fontId="2"/>
  </si>
  <si>
    <t>様式4-2記入例</t>
    <rPh sb="0" eb="2">
      <t>ヨウシキ</t>
    </rPh>
    <rPh sb="5" eb="7">
      <t>キニュウ</t>
    </rPh>
    <rPh sb="7" eb="8">
      <t>レイ</t>
    </rPh>
    <phoneticPr fontId="2"/>
  </si>
  <si>
    <t>様式５記入例</t>
    <rPh sb="0" eb="2">
      <t>ヨウシキ</t>
    </rPh>
    <rPh sb="3" eb="5">
      <t>キニュウ</t>
    </rPh>
    <rPh sb="5" eb="6">
      <t>レイ</t>
    </rPh>
    <phoneticPr fontId="2"/>
  </si>
  <si>
    <t>様式６記入例</t>
    <rPh sb="0" eb="2">
      <t>ヨウシキ</t>
    </rPh>
    <rPh sb="3" eb="5">
      <t>キニュウ</t>
    </rPh>
    <rPh sb="5" eb="6">
      <t>レイ</t>
    </rPh>
    <phoneticPr fontId="2"/>
  </si>
  <si>
    <t>様式７記入例</t>
    <rPh sb="0" eb="2">
      <t>ヨウシキ</t>
    </rPh>
    <rPh sb="3" eb="5">
      <t>キニュウ</t>
    </rPh>
    <rPh sb="5" eb="6">
      <t>レイ</t>
    </rPh>
    <phoneticPr fontId="2"/>
  </si>
  <si>
    <t>様式８記入例</t>
    <rPh sb="0" eb="2">
      <t>ヨウシキ</t>
    </rPh>
    <rPh sb="3" eb="5">
      <t>キニュウ</t>
    </rPh>
    <rPh sb="5" eb="6">
      <t>レイ</t>
    </rPh>
    <phoneticPr fontId="2"/>
  </si>
  <si>
    <t>様式９</t>
    <rPh sb="0" eb="2">
      <t>ヨウシキ</t>
    </rPh>
    <phoneticPr fontId="7"/>
  </si>
  <si>
    <t>様式９記入例</t>
    <rPh sb="0" eb="2">
      <t>ヨウシキ</t>
    </rPh>
    <rPh sb="3" eb="5">
      <t>キニュウ</t>
    </rPh>
    <rPh sb="5" eb="6">
      <t>レイ</t>
    </rPh>
    <phoneticPr fontId="7"/>
  </si>
  <si>
    <t>様式10記入例</t>
    <rPh sb="0" eb="2">
      <t>ヨウシキ</t>
    </rPh>
    <rPh sb="4" eb="6">
      <t>キニュウ</t>
    </rPh>
    <rPh sb="6" eb="7">
      <t>レイ</t>
    </rPh>
    <phoneticPr fontId="7"/>
  </si>
  <si>
    <t>様式11記入例</t>
    <rPh sb="0" eb="2">
      <t>ヨウシキ</t>
    </rPh>
    <rPh sb="4" eb="6">
      <t>キニュウ</t>
    </rPh>
    <rPh sb="6" eb="7">
      <t>レイ</t>
    </rPh>
    <phoneticPr fontId="2"/>
  </si>
  <si>
    <t>様式12記入例</t>
    <rPh sb="0" eb="2">
      <t>ヨウシキ</t>
    </rPh>
    <rPh sb="4" eb="6">
      <t>キニュウ</t>
    </rPh>
    <rPh sb="6" eb="7">
      <t>レイ</t>
    </rPh>
    <phoneticPr fontId="2"/>
  </si>
  <si>
    <t>様式13記入例</t>
    <rPh sb="0" eb="2">
      <t>ヨウシキ</t>
    </rPh>
    <rPh sb="4" eb="6">
      <t>キニュウ</t>
    </rPh>
    <rPh sb="6" eb="7">
      <t>レイ</t>
    </rPh>
    <phoneticPr fontId="2"/>
  </si>
  <si>
    <t>様式14記入例</t>
    <rPh sb="0" eb="2">
      <t>ヨウシキ</t>
    </rPh>
    <rPh sb="4" eb="6">
      <t>キニュウ</t>
    </rPh>
    <rPh sb="6" eb="7">
      <t>レイ</t>
    </rPh>
    <phoneticPr fontId="2"/>
  </si>
  <si>
    <t>様式15記入例</t>
    <rPh sb="0" eb="2">
      <t>ヨウシキ</t>
    </rPh>
    <rPh sb="4" eb="6">
      <t>キニュウ</t>
    </rPh>
    <rPh sb="6" eb="7">
      <t>レイ</t>
    </rPh>
    <phoneticPr fontId="2"/>
  </si>
  <si>
    <t>様式16記入例</t>
    <rPh sb="0" eb="2">
      <t>ヨウシキ</t>
    </rPh>
    <rPh sb="4" eb="6">
      <t>キニュウ</t>
    </rPh>
    <rPh sb="6" eb="7">
      <t>レイ</t>
    </rPh>
    <phoneticPr fontId="2"/>
  </si>
  <si>
    <t>様式17記入例</t>
    <rPh sb="0" eb="2">
      <t>ヨウシキ</t>
    </rPh>
    <rPh sb="4" eb="6">
      <t>キニュウ</t>
    </rPh>
    <rPh sb="6" eb="7">
      <t>レイ</t>
    </rPh>
    <phoneticPr fontId="2"/>
  </si>
  <si>
    <t>様式18記入例</t>
    <rPh sb="0" eb="2">
      <t>ヨウシキ</t>
    </rPh>
    <rPh sb="4" eb="6">
      <t>キニュウ</t>
    </rPh>
    <rPh sb="6" eb="7">
      <t>レイ</t>
    </rPh>
    <phoneticPr fontId="7"/>
  </si>
  <si>
    <t>○○○○○○</t>
    <phoneticPr fontId="2"/>
  </si>
  <si>
    <t>様式19記入例</t>
    <rPh sb="0" eb="2">
      <t>ヨウシキ</t>
    </rPh>
    <rPh sb="4" eb="6">
      <t>キニュウ</t>
    </rPh>
    <rPh sb="6" eb="7">
      <t>レイ</t>
    </rPh>
    <phoneticPr fontId="2"/>
  </si>
  <si>
    <t>様式20</t>
    <rPh sb="0" eb="2">
      <t>ヨウシキ</t>
    </rPh>
    <phoneticPr fontId="2"/>
  </si>
  <si>
    <t>様式20記入例</t>
    <rPh sb="0" eb="2">
      <t>ヨウシキ</t>
    </rPh>
    <rPh sb="4" eb="6">
      <t>キニュウ</t>
    </rPh>
    <rPh sb="6" eb="7">
      <t>レイ</t>
    </rPh>
    <phoneticPr fontId="2"/>
  </si>
  <si>
    <t>様式21記入例</t>
    <rPh sb="0" eb="2">
      <t>ヨウシキ</t>
    </rPh>
    <rPh sb="4" eb="6">
      <t>キニュウ</t>
    </rPh>
    <rPh sb="6" eb="7">
      <t>レイ</t>
    </rPh>
    <phoneticPr fontId="7"/>
  </si>
  <si>
    <t>様式22記入例</t>
    <rPh sb="0" eb="2">
      <t>ヨウシキ</t>
    </rPh>
    <rPh sb="4" eb="6">
      <t>キニュウ</t>
    </rPh>
    <rPh sb="6" eb="7">
      <t>レイ</t>
    </rPh>
    <phoneticPr fontId="7"/>
  </si>
  <si>
    <r>
      <t>すべての様式に</t>
    </r>
    <r>
      <rPr>
        <b/>
        <u/>
        <sz val="18"/>
        <color indexed="50"/>
        <rFont val="ＭＳ ゴシック"/>
        <family val="3"/>
        <charset val="128"/>
      </rPr>
      <t>記入例</t>
    </r>
    <r>
      <rPr>
        <b/>
        <sz val="18"/>
        <color indexed="50"/>
        <rFont val="ＭＳ ゴシック"/>
        <family val="3"/>
        <charset val="128"/>
      </rPr>
      <t xml:space="preserve">
を掲載しました。
ご活用ください。</t>
    </r>
    <rPh sb="4" eb="6">
      <t>ヨウシキ</t>
    </rPh>
    <rPh sb="7" eb="9">
      <t>キニュウ</t>
    </rPh>
    <rPh sb="9" eb="10">
      <t>レイ</t>
    </rPh>
    <rPh sb="12" eb="14">
      <t>ケイサイ</t>
    </rPh>
    <rPh sb="21" eb="23">
      <t>カツヨウ</t>
    </rPh>
    <phoneticPr fontId="2"/>
  </si>
  <si>
    <t>競技名</t>
    <rPh sb="0" eb="3">
      <t>キョウギメイ</t>
    </rPh>
    <phoneticPr fontId="2"/>
  </si>
  <si>
    <t>○○競技専門部</t>
    <rPh sb="2" eb="4">
      <t>キョウギ</t>
    </rPh>
    <rPh sb="4" eb="7">
      <t>センモンブ</t>
    </rPh>
    <phoneticPr fontId="2"/>
  </si>
  <si>
    <t>予 備 費</t>
    <rPh sb="0" eb="1">
      <t>ヨ</t>
    </rPh>
    <rPh sb="2" eb="3">
      <t>ビ</t>
    </rPh>
    <rPh sb="4" eb="5">
      <t>ヒ</t>
    </rPh>
    <phoneticPr fontId="2"/>
  </si>
  <si>
    <t>未実施</t>
    <rPh sb="0" eb="3">
      <t>ミジッシ</t>
    </rPh>
    <phoneticPr fontId="2"/>
  </si>
  <si>
    <t>上記のとおり決算報告します。</t>
    <rPh sb="0" eb="2">
      <t>ジョウキ</t>
    </rPh>
    <rPh sb="6" eb="8">
      <t>ケッサン</t>
    </rPh>
    <rPh sb="8" eb="10">
      <t>ホウコク</t>
    </rPh>
    <phoneticPr fontId="2"/>
  </si>
  <si>
    <t>支部会計担当</t>
    <rPh sb="0" eb="2">
      <t>シブ</t>
    </rPh>
    <rPh sb="2" eb="4">
      <t>カイケイ</t>
    </rPh>
    <rPh sb="4" eb="6">
      <t>タントウ</t>
    </rPh>
    <phoneticPr fontId="2"/>
  </si>
  <si>
    <t>高等学校</t>
    <rPh sb="0" eb="2">
      <t>コウトウ</t>
    </rPh>
    <rPh sb="2" eb="4">
      <t>ガッコウ</t>
    </rPh>
    <phoneticPr fontId="2"/>
  </si>
  <si>
    <t>支部会計監査担当</t>
    <rPh sb="0" eb="2">
      <t>シブ</t>
    </rPh>
    <rPh sb="2" eb="4">
      <t>カイケイ</t>
    </rPh>
    <rPh sb="4" eb="6">
      <t>カンサ</t>
    </rPh>
    <rPh sb="6" eb="8">
      <t>タントウ</t>
    </rPh>
    <phoneticPr fontId="2"/>
  </si>
  <si>
    <t>上記の処理が適正におこなわれていることを認めます。</t>
    <rPh sb="0" eb="2">
      <t>ジョウキ</t>
    </rPh>
    <rPh sb="3" eb="5">
      <t>ショリ</t>
    </rPh>
    <rPh sb="6" eb="8">
      <t>テキセイ</t>
    </rPh>
    <rPh sb="20" eb="21">
      <t>ミト</t>
    </rPh>
    <phoneticPr fontId="2"/>
  </si>
  <si>
    <t>令和　年　月　日</t>
    <rPh sb="0" eb="2">
      <t>レイワ</t>
    </rPh>
    <rPh sb="3" eb="4">
      <t>ネン</t>
    </rPh>
    <rPh sb="5" eb="6">
      <t>ガツ</t>
    </rPh>
    <rPh sb="7" eb="8">
      <t>ヒ</t>
    </rPh>
    <phoneticPr fontId="2"/>
  </si>
  <si>
    <t>◯◯</t>
    <phoneticPr fontId="2"/>
  </si>
  <si>
    <t>◯◯◯◯</t>
    <phoneticPr fontId="2"/>
  </si>
  <si>
    <t>◯◯◯</t>
    <phoneticPr fontId="2"/>
  </si>
  <si>
    <t>レンタカーガソリン代</t>
    <rPh sb="9" eb="10">
      <t>ダイ</t>
    </rPh>
    <phoneticPr fontId="2"/>
  </si>
  <si>
    <t>事務用品 試合球 ﾗｲﾝﾃｰﾌﾟ ﾌﾟﾘﾝﾀｲﾝｸ 石灰 ﾚﾝﾀｶｰｶﾞｿﾘﾝ 等</t>
    <rPh sb="0" eb="2">
      <t>ジム</t>
    </rPh>
    <rPh sb="2" eb="4">
      <t>ヨウヒン</t>
    </rPh>
    <rPh sb="5" eb="8">
      <t>シアイキュウ</t>
    </rPh>
    <rPh sb="26" eb="28">
      <t>セッカイ</t>
    </rPh>
    <rPh sb="40" eb="41">
      <t>トウ</t>
    </rPh>
    <phoneticPr fontId="2"/>
  </si>
  <si>
    <t>事務用品､試合球､ﾗｲﾝﾃｰﾌﾟ､ﾌﾟﾘﾝﾀｲﾝｸ､石灰､ﾚﾝﾀｶｰｶﾞｿﾘﾝ 等</t>
    <rPh sb="0" eb="2">
      <t>ジム</t>
    </rPh>
    <rPh sb="2" eb="4">
      <t>ヨウヒン</t>
    </rPh>
    <rPh sb="5" eb="8">
      <t>シアイキュウ</t>
    </rPh>
    <rPh sb="26" eb="28">
      <t>セッカイ</t>
    </rPh>
    <rPh sb="40" eb="41">
      <t>トウ</t>
    </rPh>
    <phoneticPr fontId="2"/>
  </si>
  <si>
    <t>役員借上バス代</t>
    <rPh sb="0" eb="2">
      <t>ヤクイン</t>
    </rPh>
    <rPh sb="2" eb="3">
      <t>カ</t>
    </rPh>
    <rPh sb="3" eb="4">
      <t>ア</t>
    </rPh>
    <rPh sb="6" eb="7">
      <t>ダイ</t>
    </rPh>
    <phoneticPr fontId="2"/>
  </si>
  <si>
    <t>役員用レンタカー代</t>
    <rPh sb="0" eb="2">
      <t>ヤクイン</t>
    </rPh>
    <rPh sb="2" eb="3">
      <t>ヨウ</t>
    </rPh>
    <rPh sb="8" eb="9">
      <t>ダイ</t>
    </rPh>
    <phoneticPr fontId="2"/>
  </si>
  <si>
    <t>用具運搬用ﾚﾝﾀｶｰ（軽トラック）</t>
    <rPh sb="0" eb="2">
      <t>ヨウグ</t>
    </rPh>
    <rPh sb="2" eb="5">
      <t>ウンパンヨウ</t>
    </rPh>
    <rPh sb="11" eb="12">
      <t>ケイ</t>
    </rPh>
    <phoneticPr fontId="2"/>
  </si>
  <si>
    <t>男子団体6,000円×◯◯ﾁｰﾑ 個人600円×◯◯人
女子団体6,000円×◯◯ﾁｰﾑ 個人600円×◯◯人</t>
    <rPh sb="0" eb="2">
      <t>ダンシ</t>
    </rPh>
    <rPh sb="2" eb="4">
      <t>ダンタイ</t>
    </rPh>
    <rPh sb="9" eb="10">
      <t>エン</t>
    </rPh>
    <rPh sb="17" eb="19">
      <t>コジン</t>
    </rPh>
    <rPh sb="22" eb="23">
      <t>エン</t>
    </rPh>
    <rPh sb="26" eb="27">
      <t>ニン</t>
    </rPh>
    <rPh sb="28" eb="30">
      <t>ジョシ</t>
    </rPh>
    <rPh sb="30" eb="32">
      <t>ダンタイ</t>
    </rPh>
    <rPh sb="37" eb="38">
      <t>エン</t>
    </rPh>
    <rPh sb="45" eb="47">
      <t>コジン</t>
    </rPh>
    <rPh sb="50" eb="51">
      <t>エン</t>
    </rPh>
    <rPh sb="54" eb="55">
      <t>ニン</t>
    </rPh>
    <phoneticPr fontId="2"/>
  </si>
  <si>
    <t>自己負担（強化事業）</t>
    <rPh sb="0" eb="2">
      <t>ジコ</t>
    </rPh>
    <rPh sb="2" eb="4">
      <t>フタン</t>
    </rPh>
    <rPh sb="5" eb="7">
      <t>キョウカ</t>
    </rPh>
    <rPh sb="7" eb="9">
      <t>ジギョウ</t>
    </rPh>
    <phoneticPr fontId="2"/>
  </si>
  <si>
    <t>科目ごとにまとめてください（領収書の日付順ではありません）
番号と科目は領収書番号と合わせてください（通し番号）</t>
    <rPh sb="0" eb="2">
      <t>カモク</t>
    </rPh>
    <rPh sb="14" eb="17">
      <t>リョウシュウショ</t>
    </rPh>
    <rPh sb="18" eb="20">
      <t>ヒヅケ</t>
    </rPh>
    <rPh sb="20" eb="21">
      <t>ジュン</t>
    </rPh>
    <rPh sb="30" eb="32">
      <t>バンゴウ</t>
    </rPh>
    <rPh sb="33" eb="35">
      <t>カモク</t>
    </rPh>
    <rPh sb="36" eb="39">
      <t>リョウシュウショ</t>
    </rPh>
    <rPh sb="39" eb="41">
      <t>バンゴウ</t>
    </rPh>
    <rPh sb="42" eb="43">
      <t>ア</t>
    </rPh>
    <rPh sb="51" eb="52">
      <t>トウ</t>
    </rPh>
    <rPh sb="53" eb="55">
      <t>バンゴウ</t>
    </rPh>
    <phoneticPr fontId="2"/>
  </si>
  <si>
    <t>レンタカー</t>
    <phoneticPr fontId="2"/>
  </si>
  <si>
    <t>貸切バス</t>
    <rPh sb="0" eb="2">
      <t>カシキリ</t>
    </rPh>
    <phoneticPr fontId="2"/>
  </si>
  <si>
    <t>※様式4-1または監査済み決算書（写し）と併せて提出</t>
    <rPh sb="1" eb="3">
      <t>ヨウシキ</t>
    </rPh>
    <rPh sb="9" eb="11">
      <t>カンサ</t>
    </rPh>
    <rPh sb="11" eb="12">
      <t>ズ</t>
    </rPh>
    <rPh sb="13" eb="16">
      <t>ケッサンショ</t>
    </rPh>
    <rPh sb="17" eb="18">
      <t>ウツ</t>
    </rPh>
    <rPh sb="21" eb="22">
      <t>アワ</t>
    </rPh>
    <rPh sb="24" eb="26">
      <t>テイシュツ</t>
    </rPh>
    <phoneticPr fontId="2"/>
  </si>
  <si>
    <t>車往復距離</t>
    <rPh sb="0" eb="1">
      <t>クルマ</t>
    </rPh>
    <rPh sb="1" eb="3">
      <t>オウフク</t>
    </rPh>
    <rPh sb="3" eb="5">
      <t>キョリ</t>
    </rPh>
    <phoneticPr fontId="2"/>
  </si>
  <si>
    <t>No.10
同乗</t>
    <rPh sb="6" eb="8">
      <t>ドウジョウ</t>
    </rPh>
    <phoneticPr fontId="2"/>
  </si>
  <si>
    <t>終了後手書き→</t>
    <phoneticPr fontId="2"/>
  </si>
  <si>
    <t>自宅盛岡</t>
    <rPh sb="0" eb="2">
      <t>ジタク</t>
    </rPh>
    <rPh sb="2" eb="4">
      <t>モリオカ</t>
    </rPh>
    <phoneticPr fontId="7"/>
  </si>
  <si>
    <t>上野中</t>
    <rPh sb="0" eb="2">
      <t>ウエノ</t>
    </rPh>
    <rPh sb="2" eb="3">
      <t>チュウ</t>
    </rPh>
    <phoneticPr fontId="7"/>
  </si>
  <si>
    <t>謝金別　自宅一関</t>
    <rPh sb="0" eb="2">
      <t>シャキン</t>
    </rPh>
    <rPh sb="2" eb="3">
      <t>ベツ</t>
    </rPh>
    <rPh sb="4" eb="6">
      <t>ジタク</t>
    </rPh>
    <rPh sb="6" eb="8">
      <t>イチノセキ</t>
    </rPh>
    <phoneticPr fontId="7"/>
  </si>
  <si>
    <t>陸前高田協会</t>
    <rPh sb="0" eb="2">
      <t>リクゼン</t>
    </rPh>
    <rPh sb="2" eb="4">
      <t>タカタ</t>
    </rPh>
    <rPh sb="4" eb="6">
      <t>キョウカイ</t>
    </rPh>
    <phoneticPr fontId="7"/>
  </si>
  <si>
    <t>自宅紫波</t>
    <rPh sb="0" eb="2">
      <t>ジタク</t>
    </rPh>
    <rPh sb="2" eb="4">
      <t>シワ</t>
    </rPh>
    <phoneticPr fontId="2"/>
  </si>
  <si>
    <t>岩谷堂</t>
    <rPh sb="0" eb="3">
      <t>イワヤドウ</t>
    </rPh>
    <phoneticPr fontId="2"/>
  </si>
  <si>
    <t>花巻北</t>
    <rPh sb="0" eb="2">
      <t>ハナマキ</t>
    </rPh>
    <rPh sb="2" eb="3">
      <t>キタ</t>
    </rPh>
    <phoneticPr fontId="2"/>
  </si>
  <si>
    <t>自宅矢幅駅</t>
    <rPh sb="0" eb="2">
      <t>ジタク</t>
    </rPh>
    <rPh sb="2" eb="4">
      <t>ヤハバ</t>
    </rPh>
    <rPh sb="4" eb="5">
      <t>エキ</t>
    </rPh>
    <phoneticPr fontId="2"/>
  </si>
  <si>
    <t>茶菓子代</t>
    <rPh sb="0" eb="3">
      <t>チャガシ</t>
    </rPh>
    <rPh sb="3" eb="4">
      <t>ダイ</t>
    </rPh>
    <phoneticPr fontId="2"/>
  </si>
  <si>
    <t>競技会場使用料、ｺﾋﾟｰ代</t>
    <rPh sb="0" eb="2">
      <t>キョウギ</t>
    </rPh>
    <rPh sb="2" eb="4">
      <t>カイジョウ</t>
    </rPh>
    <rPh sb="4" eb="7">
      <t>シヨウリョウ</t>
    </rPh>
    <rPh sb="12" eb="13">
      <t>ダイ</t>
    </rPh>
    <phoneticPr fontId="2"/>
  </si>
  <si>
    <t>大会名　強化事業名 ○○○専門部　等</t>
    <rPh sb="0" eb="2">
      <t>タイカイ</t>
    </rPh>
    <rPh sb="2" eb="3">
      <t>メイ</t>
    </rPh>
    <rPh sb="4" eb="6">
      <t>キョウカ</t>
    </rPh>
    <rPh sb="6" eb="8">
      <t>ジギョウ</t>
    </rPh>
    <rPh sb="8" eb="9">
      <t>メイ</t>
    </rPh>
    <rPh sb="13" eb="16">
      <t>センモンブ</t>
    </rPh>
    <rPh sb="17" eb="18">
      <t>トウ</t>
    </rPh>
    <phoneticPr fontId="2"/>
  </si>
  <si>
    <t>大会役員　審判員</t>
    <rPh sb="0" eb="2">
      <t>タイカイ</t>
    </rPh>
    <rPh sb="2" eb="4">
      <t>ヤクイン</t>
    </rPh>
    <rPh sb="5" eb="8">
      <t>シンパンイン</t>
    </rPh>
    <phoneticPr fontId="2"/>
  </si>
  <si>
    <t>レプリカ　参加章　個人種目のメダル</t>
    <rPh sb="5" eb="7">
      <t>サンカ</t>
    </rPh>
    <rPh sb="7" eb="8">
      <t>ショウ</t>
    </rPh>
    <rPh sb="9" eb="11">
      <t>コジン</t>
    </rPh>
    <rPh sb="11" eb="13">
      <t>シュモク</t>
    </rPh>
    <phoneticPr fontId="2"/>
  </si>
  <si>
    <t>郵送料　振込手数料　競技用品の荷造り及び運賃</t>
    <rPh sb="0" eb="3">
      <t>ユウソウリョウ</t>
    </rPh>
    <rPh sb="4" eb="6">
      <t>フリコミ</t>
    </rPh>
    <rPh sb="6" eb="9">
      <t>テスウリョウ</t>
    </rPh>
    <rPh sb="10" eb="12">
      <t>キョウギ</t>
    </rPh>
    <rPh sb="12" eb="14">
      <t>ヨウヒン</t>
    </rPh>
    <rPh sb="15" eb="17">
      <t>ニヅク</t>
    </rPh>
    <rPh sb="18" eb="19">
      <t>オヨ</t>
    </rPh>
    <rPh sb="20" eb="22">
      <t>ウンチン</t>
    </rPh>
    <phoneticPr fontId="2"/>
  </si>
  <si>
    <t>東北高体連○○専門部
岩手県◯◯協会</t>
    <rPh sb="0" eb="2">
      <t>トウホク</t>
    </rPh>
    <rPh sb="2" eb="5">
      <t>コウタイレン</t>
    </rPh>
    <rPh sb="7" eb="10">
      <t>センモンブ</t>
    </rPh>
    <rPh sb="11" eb="14">
      <t>イワテケン</t>
    </rPh>
    <rPh sb="16" eb="18">
      <t>キョウカイ</t>
    </rPh>
    <phoneticPr fontId="2"/>
  </si>
  <si>
    <t>役員･審判員の昼食代･お茶代</t>
    <rPh sb="0" eb="2">
      <t>ヤクイン</t>
    </rPh>
    <rPh sb="3" eb="6">
      <t>シンパンイン</t>
    </rPh>
    <rPh sb="7" eb="9">
      <t>チュウショク</t>
    </rPh>
    <rPh sb="9" eb="10">
      <t>ダイ</t>
    </rPh>
    <rPh sb="12" eb="14">
      <t>チャダイ</t>
    </rPh>
    <phoneticPr fontId="2"/>
  </si>
  <si>
    <t>※　受領印を押印すること。</t>
    <rPh sb="2" eb="5">
      <t>ジュリョウイン</t>
    </rPh>
    <rPh sb="6" eb="8">
      <t>オウイン</t>
    </rPh>
    <phoneticPr fontId="2"/>
  </si>
  <si>
    <t>→記入例は下段に２種類（大会等と強化事業）あります</t>
    <rPh sb="1" eb="3">
      <t>キニュウ</t>
    </rPh>
    <rPh sb="3" eb="4">
      <t>レイ</t>
    </rPh>
    <rPh sb="5" eb="7">
      <t>ゲダン</t>
    </rPh>
    <rPh sb="9" eb="11">
      <t>シュルイ</t>
    </rPh>
    <rPh sb="12" eb="14">
      <t>タイカイ</t>
    </rPh>
    <rPh sb="14" eb="15">
      <t>トウ</t>
    </rPh>
    <rPh sb="16" eb="18">
      <t>キョウカ</t>
    </rPh>
    <rPh sb="18" eb="20">
      <t>ジギョウ</t>
    </rPh>
    <phoneticPr fontId="2"/>
  </si>
  <si>
    <t>大会終了後手書き。→</t>
    <rPh sb="0" eb="2">
      <t>タイカイ</t>
    </rPh>
    <rPh sb="2" eb="5">
      <t>シュウリョウゴ</t>
    </rPh>
    <rPh sb="5" eb="7">
      <t>テガ</t>
    </rPh>
    <phoneticPr fontId="2"/>
  </si>
  <si>
    <t>競技会場使用料、機械器具の借料、車･役員バスの借上、ｺﾋﾟｰ料金</t>
    <rPh sb="0" eb="2">
      <t>キョウギ</t>
    </rPh>
    <rPh sb="2" eb="4">
      <t>カイジョウ</t>
    </rPh>
    <rPh sb="4" eb="7">
      <t>シヨウリョウ</t>
    </rPh>
    <rPh sb="8" eb="10">
      <t>キカイ</t>
    </rPh>
    <rPh sb="10" eb="12">
      <t>キグ</t>
    </rPh>
    <rPh sb="13" eb="15">
      <t>シャクリョウ</t>
    </rPh>
    <rPh sb="16" eb="17">
      <t>クルマ</t>
    </rPh>
    <rPh sb="18" eb="20">
      <t>ヤクイン</t>
    </rPh>
    <rPh sb="23" eb="24">
      <t>カ</t>
    </rPh>
    <rPh sb="24" eb="25">
      <t>ア</t>
    </rPh>
    <rPh sb="30" eb="32">
      <t>リョウキン</t>
    </rPh>
    <phoneticPr fontId="2"/>
  </si>
  <si>
    <t>競技会場使用料、ｺﾋﾟｰ料金</t>
    <rPh sb="0" eb="2">
      <t>キョウギ</t>
    </rPh>
    <rPh sb="2" eb="4">
      <t>カイジョウ</t>
    </rPh>
    <rPh sb="4" eb="7">
      <t>シヨウリョウ</t>
    </rPh>
    <rPh sb="12" eb="14">
      <t>リョウキン</t>
    </rPh>
    <phoneticPr fontId="2"/>
  </si>
  <si>
    <t>競技会場使用料･機械器具借料
ﾚﾝﾀｶｰ･ｺﾋﾟｰ料金</t>
    <rPh sb="0" eb="2">
      <t>キョウギ</t>
    </rPh>
    <rPh sb="2" eb="4">
      <t>カイジョウ</t>
    </rPh>
    <rPh sb="4" eb="7">
      <t>シヨウリョウ</t>
    </rPh>
    <rPh sb="8" eb="10">
      <t>キカイ</t>
    </rPh>
    <rPh sb="10" eb="12">
      <t>キグ</t>
    </rPh>
    <rPh sb="12" eb="14">
      <t>シャクリョウ</t>
    </rPh>
    <rPh sb="25" eb="27">
      <t>リョウキン</t>
    </rPh>
    <phoneticPr fontId="2"/>
  </si>
  <si>
    <t>令和　 年度　支部会計　決算書</t>
    <rPh sb="0" eb="2">
      <t>レイワ</t>
    </rPh>
    <rPh sb="4" eb="6">
      <t>ネンド</t>
    </rPh>
    <rPh sb="7" eb="9">
      <t>シブ</t>
    </rPh>
    <rPh sb="9" eb="11">
      <t>カイケイ</t>
    </rPh>
    <rPh sb="12" eb="15">
      <t>ケッサンショ</t>
    </rPh>
    <phoneticPr fontId="2"/>
  </si>
  <si>
    <t>（令和    年度）　　　　　　　　　謝　金　受　領　書</t>
    <rPh sb="1" eb="3">
      <t>レイワ</t>
    </rPh>
    <rPh sb="7" eb="9">
      <t>ネンド</t>
    </rPh>
    <rPh sb="9" eb="11">
      <t>ヘイネンド</t>
    </rPh>
    <rPh sb="19" eb="20">
      <t>シャ</t>
    </rPh>
    <rPh sb="21" eb="22">
      <t>カネ</t>
    </rPh>
    <rPh sb="23" eb="24">
      <t>ウケ</t>
    </rPh>
    <rPh sb="25" eb="26">
      <t>リョウ</t>
    </rPh>
    <rPh sb="27" eb="28">
      <t>ショ</t>
    </rPh>
    <phoneticPr fontId="7"/>
  </si>
  <si>
    <t>令和   年度　東北高等学校選手権大会開催（ 計画 ・ 実績報告 ）書</t>
    <rPh sb="0" eb="2">
      <t>レイワ</t>
    </rPh>
    <rPh sb="5" eb="6">
      <t>ネン</t>
    </rPh>
    <rPh sb="6" eb="7">
      <t>ド</t>
    </rPh>
    <rPh sb="8" eb="10">
      <t>トウホク</t>
    </rPh>
    <rPh sb="10" eb="14">
      <t>コウトウガッコウ</t>
    </rPh>
    <rPh sb="14" eb="17">
      <t>センシュケン</t>
    </rPh>
    <rPh sb="17" eb="19">
      <t>タイカイ</t>
    </rPh>
    <rPh sb="19" eb="21">
      <t>カイサイ</t>
    </rPh>
    <rPh sb="23" eb="25">
      <t>ケイカク</t>
    </rPh>
    <rPh sb="28" eb="30">
      <t>ジッセキ</t>
    </rPh>
    <rPh sb="30" eb="32">
      <t>ホウコク</t>
    </rPh>
    <rPh sb="34" eb="35">
      <t>ショ</t>
    </rPh>
    <phoneticPr fontId="2"/>
  </si>
  <si>
    <t>令和　　年度 東北高等学校選手権大会　予算書</t>
    <rPh sb="0" eb="2">
      <t>レイワ</t>
    </rPh>
    <rPh sb="4" eb="6">
      <t>ネンド</t>
    </rPh>
    <rPh sb="7" eb="9">
      <t>トウホク</t>
    </rPh>
    <rPh sb="9" eb="13">
      <t>コウトウガッコウ</t>
    </rPh>
    <rPh sb="13" eb="16">
      <t>センシュケン</t>
    </rPh>
    <rPh sb="16" eb="18">
      <t>タイカイ</t>
    </rPh>
    <rPh sb="19" eb="22">
      <t>ヨサンショ</t>
    </rPh>
    <phoneticPr fontId="2"/>
  </si>
  <si>
    <t>令和　　年度 東北高等学校選手権大会　決算書</t>
    <rPh sb="7" eb="9">
      <t>トウホク</t>
    </rPh>
    <rPh sb="9" eb="13">
      <t>コウトウガッコウ</t>
    </rPh>
    <rPh sb="13" eb="16">
      <t>センシュケン</t>
    </rPh>
    <rPh sb="16" eb="18">
      <t>タイカイ</t>
    </rPh>
    <rPh sb="19" eb="22">
      <t>ケッサンショ</t>
    </rPh>
    <phoneticPr fontId="2"/>
  </si>
  <si>
    <t>令和　年　月  日(　)～　月  日(　) （　日間）於</t>
    <rPh sb="0" eb="2">
      <t>レイワ</t>
    </rPh>
    <rPh sb="3" eb="4">
      <t>ネン</t>
    </rPh>
    <rPh sb="5" eb="6">
      <t>ガツ</t>
    </rPh>
    <rPh sb="8" eb="9">
      <t>ヒ</t>
    </rPh>
    <rPh sb="14" eb="15">
      <t>ガツ</t>
    </rPh>
    <rPh sb="17" eb="18">
      <t>ヒ</t>
    </rPh>
    <rPh sb="24" eb="26">
      <t>ニチカン</t>
    </rPh>
    <phoneticPr fontId="2"/>
  </si>
  <si>
    <t>第　　回　岩手県高等学校総合体育大会　予算書</t>
    <rPh sb="0" eb="1">
      <t>ダイ</t>
    </rPh>
    <rPh sb="3" eb="4">
      <t>カイ</t>
    </rPh>
    <rPh sb="5" eb="8">
      <t>イワテケン</t>
    </rPh>
    <rPh sb="8" eb="10">
      <t>コウトウ</t>
    </rPh>
    <rPh sb="10" eb="12">
      <t>ガッコウ</t>
    </rPh>
    <rPh sb="12" eb="14">
      <t>ソウゴウ</t>
    </rPh>
    <rPh sb="14" eb="16">
      <t>タイイク</t>
    </rPh>
    <rPh sb="16" eb="18">
      <t>タイカイ</t>
    </rPh>
    <rPh sb="19" eb="22">
      <t>ヨサンショ</t>
    </rPh>
    <phoneticPr fontId="2"/>
  </si>
  <si>
    <t>印刷製本代　　プログラム（配布・販売150冊）</t>
    <rPh sb="0" eb="2">
      <t>インサツ</t>
    </rPh>
    <rPh sb="2" eb="5">
      <t>セイホンダイ</t>
    </rPh>
    <rPh sb="21" eb="22">
      <t>サツ</t>
    </rPh>
    <phoneticPr fontId="2"/>
  </si>
  <si>
    <t>抽選準備会会場使用料､抽選会使用料</t>
    <rPh sb="0" eb="2">
      <t>チュウセン</t>
    </rPh>
    <rPh sb="2" eb="5">
      <t>ジュンビカイ</t>
    </rPh>
    <rPh sb="5" eb="7">
      <t>カイジョウ</t>
    </rPh>
    <rPh sb="7" eb="10">
      <t>シヨウリョウ</t>
    </rPh>
    <rPh sb="11" eb="14">
      <t>チュウセンカイ</t>
    </rPh>
    <rPh sb="14" eb="17">
      <t>シヨウリョウ</t>
    </rPh>
    <phoneticPr fontId="2"/>
  </si>
  <si>
    <t>第　　回　岩手県高等学校総合体育大会　決算書</t>
    <rPh sb="0" eb="1">
      <t>ダイ</t>
    </rPh>
    <rPh sb="3" eb="4">
      <t>カイ</t>
    </rPh>
    <rPh sb="5" eb="8">
      <t>イワテケン</t>
    </rPh>
    <rPh sb="8" eb="10">
      <t>コウトウ</t>
    </rPh>
    <rPh sb="10" eb="12">
      <t>ガッコウ</t>
    </rPh>
    <rPh sb="12" eb="14">
      <t>ソウゴウ</t>
    </rPh>
    <rPh sb="14" eb="16">
      <t>タイイク</t>
    </rPh>
    <rPh sb="16" eb="18">
      <t>タイカイ</t>
    </rPh>
    <rPh sb="19" eb="22">
      <t>ケッサンショ</t>
    </rPh>
    <phoneticPr fontId="2"/>
  </si>
  <si>
    <t>団体6,000円×○チーム</t>
    <rPh sb="0" eb="2">
      <t>ダンタイ</t>
    </rPh>
    <rPh sb="7" eb="8">
      <t>エン</t>
    </rPh>
    <phoneticPr fontId="2"/>
  </si>
  <si>
    <r>
      <t xml:space="preserve">ﾌﾟﾛｸﾞﾗﾑ印刷製本代
</t>
    </r>
    <r>
      <rPr>
        <sz val="6"/>
        <color rgb="FFFF0000"/>
        <rFont val="ＭＳ ゴシック"/>
        <family val="3"/>
        <charset val="128"/>
      </rPr>
      <t>／プログラム（配布・販売　　冊）</t>
    </r>
    <rPh sb="7" eb="9">
      <t>インサツ</t>
    </rPh>
    <rPh sb="9" eb="12">
      <t>セイホンダイ</t>
    </rPh>
    <phoneticPr fontId="2"/>
  </si>
  <si>
    <t>ﾌﾟﾛｸﾞﾗﾑ印刷製本代／プログラム（配布・販売40冊）</t>
    <rPh sb="7" eb="9">
      <t>インサツ</t>
    </rPh>
    <rPh sb="9" eb="12">
      <t>セイホンダイ</t>
    </rPh>
    <phoneticPr fontId="2"/>
  </si>
  <si>
    <t>ﾌﾟﾛｸﾞﾗﾑ（配布・販売　　冊）</t>
    <rPh sb="8" eb="10">
      <t>ハイフ</t>
    </rPh>
    <rPh sb="11" eb="13">
      <t>ハンバイ</t>
    </rPh>
    <rPh sb="15" eb="16">
      <t>サツ</t>
    </rPh>
    <phoneticPr fontId="2"/>
  </si>
  <si>
    <t xml:space="preserve">
ﾌﾟﾛｸﾞﾗﾑ単価　　　円×　　　冊</t>
    <rPh sb="8" eb="10">
      <t>タンカ</t>
    </rPh>
    <rPh sb="13" eb="14">
      <t>エン</t>
    </rPh>
    <rPh sb="18" eb="19">
      <t>サツ</t>
    </rPh>
    <phoneticPr fontId="2"/>
  </si>
  <si>
    <t>ﾌﾟﾛｸﾞﾗﾑ単価　　　　円×　　冊</t>
    <rPh sb="12" eb="13">
      <t>エン</t>
    </rPh>
    <rPh sb="16" eb="17">
      <t>サツ</t>
    </rPh>
    <phoneticPr fontId="2"/>
  </si>
  <si>
    <t>ﾌﾟﾛｸﾞﾗﾑ単価   円×   冊</t>
    <rPh sb="7" eb="9">
      <t>タンカ</t>
    </rPh>
    <rPh sb="12" eb="13">
      <t>エン</t>
    </rPh>
    <rPh sb="17" eb="18">
      <t>サツ</t>
    </rPh>
    <phoneticPr fontId="2"/>
  </si>
  <si>
    <t>男子600円×○人
女子600円×○人</t>
    <rPh sb="0" eb="2">
      <t>ダンシ</t>
    </rPh>
    <rPh sb="5" eb="6">
      <t>エン</t>
    </rPh>
    <rPh sb="8" eb="9">
      <t>ニン</t>
    </rPh>
    <rPh sb="10" eb="12">
      <t>ジョシ</t>
    </rPh>
    <rPh sb="15" eb="16">
      <t>エン</t>
    </rPh>
    <rPh sb="18" eb="19">
      <t>ニン</t>
    </rPh>
    <phoneticPr fontId="2"/>
  </si>
  <si>
    <t>○○連盟</t>
    <rPh sb="2" eb="4">
      <t>レンメイ</t>
    </rPh>
    <phoneticPr fontId="2"/>
  </si>
  <si>
    <t>（令和５年度）</t>
    <rPh sb="1" eb="3">
      <t>レイワ</t>
    </rPh>
    <rPh sb="4" eb="6">
      <t>ネンドヘイネンド</t>
    </rPh>
    <phoneticPr fontId="7"/>
  </si>
  <si>
    <r>
      <t xml:space="preserve">ﾌﾟﾛｸﾞﾗﾑ印刷製本代
</t>
    </r>
    <r>
      <rPr>
        <sz val="8"/>
        <color rgb="FFFF0000"/>
        <rFont val="ＭＳ ゴシック"/>
        <family val="3"/>
        <charset val="128"/>
      </rPr>
      <t>ﾌﾟﾛｸﾞﾗﾑ（配布・販売　　冊）</t>
    </r>
    <rPh sb="7" eb="9">
      <t>インサツ</t>
    </rPh>
    <rPh sb="9" eb="12">
      <t>セイホンダイ</t>
    </rPh>
    <phoneticPr fontId="2"/>
  </si>
  <si>
    <t>第　　回岩手県高等学校総合体育大会</t>
    <rPh sb="0" eb="1">
      <t>ダイ</t>
    </rPh>
    <rPh sb="3" eb="4">
      <t>カイ</t>
    </rPh>
    <rPh sb="4" eb="7">
      <t>イワテケン</t>
    </rPh>
    <rPh sb="7" eb="9">
      <t>コウトウ</t>
    </rPh>
    <rPh sb="9" eb="11">
      <t>ガッコウ</t>
    </rPh>
    <rPh sb="11" eb="13">
      <t>ソウゴウ</t>
    </rPh>
    <rPh sb="13" eb="15">
      <t>タイイク</t>
    </rPh>
    <rPh sb="15" eb="17">
      <t>タイカイ</t>
    </rPh>
    <phoneticPr fontId="2"/>
  </si>
  <si>
    <t>第　　回東北高等学校選手権大会項目明細（申請・報告）</t>
    <rPh sb="0" eb="1">
      <t>ダイ</t>
    </rPh>
    <rPh sb="3" eb="4">
      <t>カイ</t>
    </rPh>
    <rPh sb="4" eb="6">
      <t>トウホク</t>
    </rPh>
    <rPh sb="6" eb="8">
      <t>コウトウ</t>
    </rPh>
    <rPh sb="8" eb="10">
      <t>ガッコウ</t>
    </rPh>
    <rPh sb="10" eb="13">
      <t>センシュケン</t>
    </rPh>
    <rPh sb="13" eb="15">
      <t>タイカイ</t>
    </rPh>
    <rPh sb="15" eb="17">
      <t>コウモク</t>
    </rPh>
    <rPh sb="17" eb="19">
      <t>メイサイ</t>
    </rPh>
    <rPh sb="20" eb="22">
      <t>シンセイ</t>
    </rPh>
    <rPh sb="23" eb="25">
      <t>ホウコク</t>
    </rPh>
    <phoneticPr fontId="7"/>
  </si>
  <si>
    <t>競技（専門部）名</t>
    <rPh sb="0" eb="2">
      <t>キョウギ</t>
    </rPh>
    <rPh sb="3" eb="5">
      <t>センモン</t>
    </rPh>
    <rPh sb="5" eb="6">
      <t>ブ</t>
    </rPh>
    <rPh sb="7" eb="8">
      <t>メイ</t>
    </rPh>
    <phoneticPr fontId="2"/>
  </si>
  <si>
    <t>競技（専門部）名</t>
    <rPh sb="0" eb="2">
      <t>キョウギ</t>
    </rPh>
    <rPh sb="3" eb="6">
      <t>センモンブ</t>
    </rPh>
    <rPh sb="7" eb="8">
      <t>メイ</t>
    </rPh>
    <phoneticPr fontId="2"/>
  </si>
  <si>
    <t>競技（専門部）名</t>
    <rPh sb="0" eb="2">
      <t>キョウギ</t>
    </rPh>
    <rPh sb="3" eb="5">
      <t>センモン</t>
    </rPh>
    <rPh sb="5" eb="6">
      <t>ブ</t>
    </rPh>
    <rPh sb="7" eb="8">
      <t>メイ</t>
    </rPh>
    <phoneticPr fontId="2"/>
  </si>
  <si>
    <r>
      <t>専門部強化事業費</t>
    </r>
    <r>
      <rPr>
        <u/>
        <sz val="11"/>
        <rFont val="ＭＳ ゴシック"/>
        <family val="3"/>
        <charset val="128"/>
      </rPr>
      <t>　　　</t>
    </r>
    <r>
      <rPr>
        <sz val="11"/>
        <rFont val="ＭＳ ゴシック"/>
        <family val="3"/>
        <charset val="128"/>
      </rPr>
      <t>円</t>
    </r>
    <rPh sb="0" eb="5">
      <t>センモンブキョウカ</t>
    </rPh>
    <rPh sb="5" eb="8">
      <t>ジギョウヒ</t>
    </rPh>
    <rPh sb="11" eb="12">
      <t>エン</t>
    </rPh>
    <phoneticPr fontId="2"/>
  </si>
  <si>
    <r>
      <t>県外交流事業費</t>
    </r>
    <r>
      <rPr>
        <u/>
        <sz val="11"/>
        <rFont val="ＭＳ ゴシック"/>
        <family val="3"/>
        <charset val="128"/>
      </rPr>
      <t>　　　</t>
    </r>
    <r>
      <rPr>
        <sz val="11"/>
        <rFont val="ＭＳ ゴシック"/>
        <family val="3"/>
        <charset val="128"/>
      </rPr>
      <t>円</t>
    </r>
    <rPh sb="0" eb="2">
      <t>ケンガイ</t>
    </rPh>
    <rPh sb="2" eb="4">
      <t>コウリュウ</t>
    </rPh>
    <rPh sb="4" eb="7">
      <t>ジギョウヒ</t>
    </rPh>
    <rPh sb="10" eb="11">
      <t>エン</t>
    </rPh>
    <phoneticPr fontId="2"/>
  </si>
  <si>
    <t>第76回　岩手県高等学校総合大会　予算書</t>
    <rPh sb="0" eb="1">
      <t>ダイ</t>
    </rPh>
    <rPh sb="3" eb="4">
      <t>カイ</t>
    </rPh>
    <rPh sb="5" eb="8">
      <t>イワテケン</t>
    </rPh>
    <rPh sb="8" eb="10">
      <t>コウトウ</t>
    </rPh>
    <rPh sb="10" eb="12">
      <t>ガッコウ</t>
    </rPh>
    <rPh sb="12" eb="14">
      <t>ソウゴウ</t>
    </rPh>
    <rPh sb="14" eb="16">
      <t>タイカイ</t>
    </rPh>
    <rPh sb="17" eb="20">
      <t>ヨサンショ</t>
    </rPh>
    <phoneticPr fontId="2"/>
  </si>
  <si>
    <t>○○競技・第76回岩手県高等学校総合体育大会</t>
    <rPh sb="2" eb="4">
      <t>キョウギ</t>
    </rPh>
    <rPh sb="5" eb="6">
      <t>ダイ</t>
    </rPh>
    <rPh sb="8" eb="9">
      <t>カイ</t>
    </rPh>
    <rPh sb="9" eb="12">
      <t>イワテケン</t>
    </rPh>
    <rPh sb="12" eb="14">
      <t>コウトウ</t>
    </rPh>
    <rPh sb="14" eb="16">
      <t>ガッコウ</t>
    </rPh>
    <rPh sb="16" eb="18">
      <t>ソウゴウ</t>
    </rPh>
    <rPh sb="18" eb="20">
      <t>タイイク</t>
    </rPh>
    <rPh sb="20" eb="22">
      <t>タイカイ</t>
    </rPh>
    <phoneticPr fontId="2"/>
  </si>
  <si>
    <t>令和６年５月21日(木)～５月24日(日) （4日間） 於　岩手県営陸上競技場</t>
    <rPh sb="0" eb="2">
      <t>レイワ</t>
    </rPh>
    <rPh sb="3" eb="4">
      <t>ネン</t>
    </rPh>
    <rPh sb="5" eb="6">
      <t>ガツ</t>
    </rPh>
    <rPh sb="8" eb="9">
      <t>ヒ</t>
    </rPh>
    <rPh sb="10" eb="11">
      <t>モク</t>
    </rPh>
    <rPh sb="14" eb="15">
      <t>ガツ</t>
    </rPh>
    <rPh sb="17" eb="18">
      <t>ヒ</t>
    </rPh>
    <rPh sb="19" eb="20">
      <t>ヒ</t>
    </rPh>
    <rPh sb="24" eb="26">
      <t>ニチカン</t>
    </rPh>
    <rPh sb="30" eb="32">
      <t>イワテ</t>
    </rPh>
    <rPh sb="32" eb="34">
      <t>ケンエイ</t>
    </rPh>
    <rPh sb="34" eb="36">
      <t>リクジョウ</t>
    </rPh>
    <rPh sb="36" eb="39">
      <t>キョウギジョウ</t>
    </rPh>
    <phoneticPr fontId="2"/>
  </si>
  <si>
    <t>第 76回　岩手県高等学校総合体育大会　決算書</t>
    <rPh sb="0" eb="1">
      <t>ダイ</t>
    </rPh>
    <rPh sb="4" eb="5">
      <t>カイ</t>
    </rPh>
    <rPh sb="6" eb="9">
      <t>イワテケン</t>
    </rPh>
    <rPh sb="9" eb="11">
      <t>コウトウ</t>
    </rPh>
    <rPh sb="11" eb="13">
      <t>ガッコウ</t>
    </rPh>
    <rPh sb="13" eb="15">
      <t>ソウゴウ</t>
    </rPh>
    <rPh sb="15" eb="17">
      <t>タイイク</t>
    </rPh>
    <rPh sb="17" eb="19">
      <t>タイカイ</t>
    </rPh>
    <rPh sb="20" eb="23">
      <t>ケッサンショ</t>
    </rPh>
    <phoneticPr fontId="2"/>
  </si>
  <si>
    <t>令和６年度　支部会計　決算書</t>
    <rPh sb="0" eb="2">
      <t>レイワ</t>
    </rPh>
    <rPh sb="3" eb="5">
      <t>ネンド</t>
    </rPh>
    <rPh sb="6" eb="8">
      <t>シブ</t>
    </rPh>
    <rPh sb="8" eb="10">
      <t>カイケイ</t>
    </rPh>
    <rPh sb="11" eb="14">
      <t>ケッサンショ</t>
    </rPh>
    <phoneticPr fontId="2"/>
  </si>
  <si>
    <t>第　回岩手県高等学校新人大会　予算書</t>
    <rPh sb="0" eb="1">
      <t>ダイ</t>
    </rPh>
    <rPh sb="2" eb="3">
      <t>カイ</t>
    </rPh>
    <rPh sb="3" eb="5">
      <t>イワテ</t>
    </rPh>
    <rPh sb="5" eb="6">
      <t>ケン</t>
    </rPh>
    <rPh sb="6" eb="10">
      <t>コウトウガッコウ</t>
    </rPh>
    <rPh sb="10" eb="12">
      <t>シンジン</t>
    </rPh>
    <rPh sb="12" eb="14">
      <t>タイカイ</t>
    </rPh>
    <rPh sb="15" eb="18">
      <t>ヨサンショ</t>
    </rPh>
    <phoneticPr fontId="2"/>
  </si>
  <si>
    <t>第○○回岩手県高等学校新人大会</t>
    <rPh sb="0" eb="1">
      <t>ダイ</t>
    </rPh>
    <rPh sb="3" eb="4">
      <t>カイ</t>
    </rPh>
    <rPh sb="4" eb="7">
      <t>イワテケン</t>
    </rPh>
    <rPh sb="7" eb="9">
      <t>コウトウ</t>
    </rPh>
    <rPh sb="9" eb="11">
      <t>ガッコウ</t>
    </rPh>
    <rPh sb="11" eb="13">
      <t>シンジン</t>
    </rPh>
    <rPh sb="13" eb="15">
      <t>タイカイ</t>
    </rPh>
    <phoneticPr fontId="2"/>
  </si>
  <si>
    <t>期日　令和６年５月22日(金)　～　５月24日(日)　(３日間)　於　○○市○○総合体育館　他</t>
    <rPh sb="0" eb="2">
      <t>キジツ</t>
    </rPh>
    <rPh sb="3" eb="5">
      <t>レイワ</t>
    </rPh>
    <rPh sb="6" eb="7">
      <t>ネン</t>
    </rPh>
    <rPh sb="8" eb="9">
      <t>ガツ</t>
    </rPh>
    <rPh sb="11" eb="12">
      <t>ニチ</t>
    </rPh>
    <rPh sb="13" eb="14">
      <t>キン</t>
    </rPh>
    <rPh sb="19" eb="20">
      <t>ガツ</t>
    </rPh>
    <rPh sb="22" eb="23">
      <t>カ</t>
    </rPh>
    <rPh sb="24" eb="25">
      <t>ヒ</t>
    </rPh>
    <rPh sb="29" eb="31">
      <t>ニチカン</t>
    </rPh>
    <rPh sb="33" eb="34">
      <t>オ</t>
    </rPh>
    <rPh sb="37" eb="38">
      <t>シ</t>
    </rPh>
    <rPh sb="40" eb="42">
      <t>ソウゴウ</t>
    </rPh>
    <rPh sb="42" eb="45">
      <t>タイイクカン</t>
    </rPh>
    <rPh sb="46" eb="47">
      <t>ホカ</t>
    </rPh>
    <phoneticPr fontId="7"/>
  </si>
  <si>
    <t>期日　令和６年５月22日(金)　～　５月24日(日)　(３日間)　於　○○市○○総合体育館</t>
    <rPh sb="13" eb="14">
      <t>キン</t>
    </rPh>
    <rPh sb="24" eb="25">
      <t>ヒ</t>
    </rPh>
    <rPh sb="37" eb="38">
      <t>シ</t>
    </rPh>
    <rPh sb="40" eb="42">
      <t>ソウゴウ</t>
    </rPh>
    <rPh sb="42" eb="45">
      <t>タイイクカン</t>
    </rPh>
    <phoneticPr fontId="2"/>
  </si>
  <si>
    <t>　令和６年５月８日（金）10：00～16：00　　　場所　○○高等学校　会議室</t>
    <rPh sb="1" eb="3">
      <t>レイワ</t>
    </rPh>
    <rPh sb="4" eb="5">
      <t>ネン</t>
    </rPh>
    <rPh sb="6" eb="7">
      <t>ガツ</t>
    </rPh>
    <rPh sb="8" eb="9">
      <t>ニチ</t>
    </rPh>
    <rPh sb="10" eb="11">
      <t>キン</t>
    </rPh>
    <rPh sb="26" eb="28">
      <t>バショ</t>
    </rPh>
    <rPh sb="31" eb="33">
      <t>コウトウ</t>
    </rPh>
    <rPh sb="33" eb="35">
      <t>ガッコウ</t>
    </rPh>
    <rPh sb="36" eb="39">
      <t>カイギシツ</t>
    </rPh>
    <phoneticPr fontId="2"/>
  </si>
  <si>
    <t>　令和６年度インターハイに向け、県内ベスト４以上の男子選手を対象にインターハイ出場に向けた選手強化を図るため</t>
    <rPh sb="1" eb="3">
      <t>レイワ</t>
    </rPh>
    <rPh sb="4" eb="6">
      <t>ネンド</t>
    </rPh>
    <rPh sb="13" eb="14">
      <t>ム</t>
    </rPh>
    <rPh sb="16" eb="18">
      <t>ケンナイ</t>
    </rPh>
    <rPh sb="22" eb="24">
      <t>イジョウ</t>
    </rPh>
    <rPh sb="25" eb="27">
      <t>ダンシ</t>
    </rPh>
    <rPh sb="27" eb="29">
      <t>センシュ</t>
    </rPh>
    <rPh sb="30" eb="32">
      <t>タイショウ</t>
    </rPh>
    <rPh sb="39" eb="41">
      <t>シュツジョウ</t>
    </rPh>
    <rPh sb="42" eb="43">
      <t>ム</t>
    </rPh>
    <rPh sb="45" eb="47">
      <t>センシュ</t>
    </rPh>
    <rPh sb="47" eb="49">
      <t>キョウカ</t>
    </rPh>
    <rPh sb="50" eb="51">
      <t>ハカ</t>
    </rPh>
    <phoneticPr fontId="2"/>
  </si>
  <si>
    <t>令和６年７月20日(木) ～ ７月23日(日)　（３泊４日）</t>
    <rPh sb="0" eb="1">
      <t>レイ</t>
    </rPh>
    <rPh sb="1" eb="2">
      <t>ワ</t>
    </rPh>
    <rPh sb="3" eb="4">
      <t>トシ</t>
    </rPh>
    <rPh sb="5" eb="6">
      <t>ガツ</t>
    </rPh>
    <rPh sb="8" eb="9">
      <t>ニチ</t>
    </rPh>
    <rPh sb="10" eb="11">
      <t>モク</t>
    </rPh>
    <rPh sb="16" eb="17">
      <t>ガツ</t>
    </rPh>
    <rPh sb="19" eb="20">
      <t>ニチ</t>
    </rPh>
    <rPh sb="21" eb="22">
      <t>ヒ</t>
    </rPh>
    <rPh sb="26" eb="27">
      <t>ハク</t>
    </rPh>
    <rPh sb="28" eb="29">
      <t>ニチ</t>
    </rPh>
    <phoneticPr fontId="2"/>
  </si>
  <si>
    <t>令和６年８月１日(水) ～ ８月３日(金)</t>
    <rPh sb="0" eb="2">
      <t>レイワ</t>
    </rPh>
    <rPh sb="9" eb="10">
      <t>スイ</t>
    </rPh>
    <rPh sb="19" eb="20">
      <t>キン</t>
    </rPh>
    <phoneticPr fontId="2"/>
  </si>
  <si>
    <t>令和６年　　　月　　　日</t>
    <rPh sb="0" eb="2">
      <t>レイワ</t>
    </rPh>
    <rPh sb="3" eb="4">
      <t>ネン</t>
    </rPh>
    <rPh sb="7" eb="8">
      <t>ガツ</t>
    </rPh>
    <rPh sb="11" eb="12">
      <t>ニチ</t>
    </rPh>
    <phoneticPr fontId="2"/>
  </si>
  <si>
    <t>令和６年５月２日(土) ～ ５月４日(月)</t>
    <rPh sb="0" eb="2">
      <t>レイワ</t>
    </rPh>
    <rPh sb="3" eb="4">
      <t>ネン</t>
    </rPh>
    <rPh sb="5" eb="6">
      <t>ガツ</t>
    </rPh>
    <rPh sb="7" eb="8">
      <t>ニチ</t>
    </rPh>
    <rPh sb="9" eb="10">
      <t>ド</t>
    </rPh>
    <rPh sb="15" eb="16">
      <t>ガツ</t>
    </rPh>
    <rPh sb="17" eb="18">
      <t>ニチ</t>
    </rPh>
    <rPh sb="19" eb="20">
      <t>ゲツ</t>
    </rPh>
    <phoneticPr fontId="2"/>
  </si>
  <si>
    <t>令和６年　　　月　　　日</t>
    <phoneticPr fontId="2"/>
  </si>
  <si>
    <t>令和６年９月19日(土) ～ ９月20日(日)</t>
    <rPh sb="0" eb="2">
      <t>レイワ</t>
    </rPh>
    <rPh sb="10" eb="11">
      <t>ド</t>
    </rPh>
    <rPh sb="21" eb="22">
      <t>ヒ</t>
    </rPh>
    <phoneticPr fontId="2"/>
  </si>
  <si>
    <r>
      <t>期日　令和６年</t>
    </r>
    <r>
      <rPr>
        <sz val="11"/>
        <color indexed="10"/>
        <rFont val="ＭＳ ゴシック"/>
        <family val="3"/>
        <charset val="128"/>
      </rPr>
      <t>５</t>
    </r>
    <r>
      <rPr>
        <sz val="11"/>
        <rFont val="ＭＳ ゴシック"/>
        <family val="3"/>
        <charset val="128"/>
      </rPr>
      <t>月</t>
    </r>
    <r>
      <rPr>
        <sz val="11"/>
        <color indexed="10"/>
        <rFont val="ＭＳ ゴシック"/>
        <family val="3"/>
        <charset val="128"/>
      </rPr>
      <t>28</t>
    </r>
    <r>
      <rPr>
        <sz val="11"/>
        <rFont val="ＭＳ ゴシック"/>
        <family val="3"/>
        <charset val="128"/>
      </rPr>
      <t>日(</t>
    </r>
    <r>
      <rPr>
        <sz val="11"/>
        <color indexed="10"/>
        <rFont val="ＭＳ ゴシック"/>
        <family val="3"/>
        <charset val="128"/>
      </rPr>
      <t>木</t>
    </r>
    <r>
      <rPr>
        <sz val="11"/>
        <rFont val="ＭＳ ゴシック"/>
        <family val="3"/>
        <charset val="128"/>
      </rPr>
      <t>)～</t>
    </r>
    <r>
      <rPr>
        <sz val="11"/>
        <color indexed="10"/>
        <rFont val="ＭＳ ゴシック"/>
        <family val="3"/>
        <charset val="128"/>
      </rPr>
      <t>５</t>
    </r>
    <r>
      <rPr>
        <sz val="11"/>
        <rFont val="ＭＳ ゴシック"/>
        <family val="3"/>
        <charset val="128"/>
      </rPr>
      <t>月</t>
    </r>
    <r>
      <rPr>
        <sz val="11"/>
        <color indexed="10"/>
        <rFont val="ＭＳ ゴシック"/>
        <family val="3"/>
        <charset val="128"/>
      </rPr>
      <t>31</t>
    </r>
    <r>
      <rPr>
        <sz val="11"/>
        <rFont val="ＭＳ ゴシック"/>
        <family val="3"/>
        <charset val="128"/>
      </rPr>
      <t>日(</t>
    </r>
    <r>
      <rPr>
        <sz val="11"/>
        <color indexed="10"/>
        <rFont val="ＭＳ ゴシック"/>
        <family val="3"/>
        <charset val="128"/>
      </rPr>
      <t>日</t>
    </r>
    <r>
      <rPr>
        <sz val="11"/>
        <rFont val="ＭＳ ゴシック"/>
        <family val="3"/>
        <charset val="128"/>
      </rPr>
      <t>)（</t>
    </r>
    <r>
      <rPr>
        <sz val="11"/>
        <color indexed="10"/>
        <rFont val="ＭＳ ゴシック"/>
        <family val="3"/>
        <charset val="128"/>
      </rPr>
      <t>４</t>
    </r>
    <r>
      <rPr>
        <sz val="11"/>
        <rFont val="ＭＳ ゴシック"/>
        <family val="3"/>
        <charset val="128"/>
      </rPr>
      <t>日間）　於：</t>
    </r>
    <r>
      <rPr>
        <sz val="11"/>
        <color indexed="10"/>
        <rFont val="ＭＳ ゴシック"/>
        <family val="3"/>
        <charset val="128"/>
      </rPr>
      <t>一関市総合体育館ユードーム　他</t>
    </r>
    <rPh sb="0" eb="2">
      <t>キジツ</t>
    </rPh>
    <rPh sb="3" eb="5">
      <t>レイワ</t>
    </rPh>
    <rPh sb="6" eb="7">
      <t>ネン</t>
    </rPh>
    <rPh sb="8" eb="9">
      <t>ツキ</t>
    </rPh>
    <rPh sb="11" eb="12">
      <t>ヒ</t>
    </rPh>
    <rPh sb="13" eb="14">
      <t>モク</t>
    </rPh>
    <rPh sb="17" eb="18">
      <t>ガツ</t>
    </rPh>
    <rPh sb="20" eb="21">
      <t>ヒ</t>
    </rPh>
    <rPh sb="22" eb="23">
      <t>ヒ</t>
    </rPh>
    <rPh sb="26" eb="27">
      <t>ヒ</t>
    </rPh>
    <rPh sb="27" eb="28">
      <t>カン</t>
    </rPh>
    <rPh sb="30" eb="31">
      <t>オ</t>
    </rPh>
    <rPh sb="32" eb="34">
      <t>イチノセキ</t>
    </rPh>
    <rPh sb="34" eb="35">
      <t>シ</t>
    </rPh>
    <rPh sb="35" eb="37">
      <t>ソウゴウ</t>
    </rPh>
    <rPh sb="37" eb="40">
      <t>タイイクカン</t>
    </rPh>
    <rPh sb="46" eb="47">
      <t>ホカ</t>
    </rPh>
    <phoneticPr fontId="7"/>
  </si>
  <si>
    <t>令和６年度　東北高等学校選手権大会開催（ 計画 ・ 実績報告 ）書</t>
    <rPh sb="0" eb="2">
      <t>レイワ</t>
    </rPh>
    <rPh sb="3" eb="4">
      <t>ネン</t>
    </rPh>
    <rPh sb="4" eb="5">
      <t>ド</t>
    </rPh>
    <rPh sb="6" eb="8">
      <t>トウホク</t>
    </rPh>
    <rPh sb="8" eb="12">
      <t>コウトウガッコウ</t>
    </rPh>
    <rPh sb="12" eb="15">
      <t>センシュケン</t>
    </rPh>
    <rPh sb="15" eb="17">
      <t>タイカイ</t>
    </rPh>
    <rPh sb="17" eb="19">
      <t>カイサイ</t>
    </rPh>
    <rPh sb="21" eb="23">
      <t>ケイカク</t>
    </rPh>
    <rPh sb="26" eb="28">
      <t>ジッセキ</t>
    </rPh>
    <rPh sb="28" eb="30">
      <t>ホウコク</t>
    </rPh>
    <rPh sb="32" eb="33">
      <t>ショ</t>
    </rPh>
    <phoneticPr fontId="2"/>
  </si>
  <si>
    <t>令和６年６月14日(木)
～６月17日(日)</t>
    <rPh sb="3" eb="4">
      <t>ネン</t>
    </rPh>
    <rPh sb="5" eb="6">
      <t>ガツ</t>
    </rPh>
    <rPh sb="8" eb="9">
      <t>ヒ</t>
    </rPh>
    <rPh sb="10" eb="11">
      <t>モク</t>
    </rPh>
    <rPh sb="15" eb="16">
      <t>ガツ</t>
    </rPh>
    <rPh sb="18" eb="19">
      <t>ヒ</t>
    </rPh>
    <rPh sb="20" eb="21">
      <t>ヒ</t>
    </rPh>
    <phoneticPr fontId="2"/>
  </si>
  <si>
    <t>令和６年２月20日提出</t>
    <rPh sb="0" eb="2">
      <t>レイワ</t>
    </rPh>
    <rPh sb="3" eb="4">
      <t>ネン</t>
    </rPh>
    <rPh sb="5" eb="6">
      <t>ガツ</t>
    </rPh>
    <rPh sb="8" eb="9">
      <t>ニチ</t>
    </rPh>
    <rPh sb="9" eb="11">
      <t>テイシュツ</t>
    </rPh>
    <phoneticPr fontId="7"/>
  </si>
  <si>
    <t>　　令和６年10月５日　～　令和９年10月４日</t>
    <rPh sb="2" eb="4">
      <t>レイワ</t>
    </rPh>
    <rPh sb="5" eb="6">
      <t>ネン</t>
    </rPh>
    <rPh sb="8" eb="9">
      <t>ガツ</t>
    </rPh>
    <rPh sb="10" eb="11">
      <t>ニチ</t>
    </rPh>
    <rPh sb="14" eb="16">
      <t>レイワ</t>
    </rPh>
    <phoneticPr fontId="7"/>
  </si>
  <si>
    <t>令和６年度○○専門部指導者講習会</t>
    <rPh sb="0" eb="2">
      <t>レイワ</t>
    </rPh>
    <rPh sb="3" eb="5">
      <t>ネンド</t>
    </rPh>
    <rPh sb="7" eb="10">
      <t>センモンブ</t>
    </rPh>
    <rPh sb="10" eb="13">
      <t>シドウシャ</t>
    </rPh>
    <rPh sb="13" eb="16">
      <t>コウシュウカイ</t>
    </rPh>
    <phoneticPr fontId="7"/>
  </si>
  <si>
    <t>令和６年８月７日（金）～８月９日（日）</t>
    <rPh sb="0" eb="2">
      <t>レイワ</t>
    </rPh>
    <rPh sb="3" eb="4">
      <t>ネン</t>
    </rPh>
    <rPh sb="5" eb="6">
      <t>ガツ</t>
    </rPh>
    <rPh sb="7" eb="8">
      <t>ヒ</t>
    </rPh>
    <rPh sb="9" eb="10">
      <t>キン</t>
    </rPh>
    <rPh sb="13" eb="14">
      <t>ガツ</t>
    </rPh>
    <rPh sb="15" eb="16">
      <t>ヒ</t>
    </rPh>
    <rPh sb="17" eb="18">
      <t>ヒ</t>
    </rPh>
    <phoneticPr fontId="2"/>
  </si>
  <si>
    <t>※　謝金額は、「講習会等の講師に対する報償費の支給基準について」(H19.6.22教職第245号)参照</t>
    <rPh sb="2" eb="4">
      <t>シャキン</t>
    </rPh>
    <rPh sb="4" eb="5">
      <t>ガク</t>
    </rPh>
    <rPh sb="8" eb="11">
      <t>コウシュウカイ</t>
    </rPh>
    <rPh sb="11" eb="12">
      <t>トウ</t>
    </rPh>
    <rPh sb="13" eb="15">
      <t>コウシ</t>
    </rPh>
    <rPh sb="16" eb="17">
      <t>タイ</t>
    </rPh>
    <rPh sb="19" eb="22">
      <t>ホウショウヒ</t>
    </rPh>
    <rPh sb="23" eb="25">
      <t>シキュウ</t>
    </rPh>
    <rPh sb="25" eb="27">
      <t>キジュン</t>
    </rPh>
    <rPh sb="41" eb="43">
      <t>キョウショク</t>
    </rPh>
    <rPh sb="43" eb="44">
      <t>ダイ</t>
    </rPh>
    <rPh sb="47" eb="48">
      <t>ゴウ</t>
    </rPh>
    <rPh sb="49" eb="51">
      <t>サンショウ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</si>
</sst>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m/d;@"/>
  </numFmts>
  <fonts count="75" x14ac:knownFonts="1">
    <font>
      <sz val="11"/>
      <name val="ＭＳ ゴシック"/>
      <family val="3"/>
      <charset val="128"/>
    </font>
    <font>
      <sz val="11"/>
      <name val="ＭＳ ゴシック"/>
      <family val="3"/>
      <charset val="128"/>
    </font>
    <font>
      <sz val="6"/>
      <name val="ＭＳ ゴシック"/>
      <family val="3"/>
      <charset val="128"/>
    </font>
    <font>
      <sz val="14"/>
      <name val="ＭＳ ゴシック"/>
      <family val="3"/>
      <charset val="128"/>
    </font>
    <font>
      <i/>
      <sz val="11"/>
      <color indexed="10"/>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b/>
      <sz val="14"/>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sz val="16"/>
      <name val="ＭＳ ゴシック"/>
      <family val="3"/>
      <charset val="128"/>
    </font>
    <font>
      <u/>
      <sz val="11"/>
      <name val="ＭＳ ゴシック"/>
      <family val="3"/>
      <charset val="128"/>
    </font>
    <font>
      <sz val="18"/>
      <name val="ＭＳ Ｐゴシック"/>
      <family val="3"/>
      <charset val="128"/>
    </font>
    <font>
      <sz val="12"/>
      <name val="ＭＳ Ｐゴシック"/>
      <family val="3"/>
      <charset val="128"/>
    </font>
    <font>
      <sz val="11"/>
      <name val="ＭＳ Ｐゴシック"/>
      <family val="3"/>
      <charset val="128"/>
    </font>
    <font>
      <b/>
      <sz val="16"/>
      <name val="ＭＳ Ｐゴシック"/>
      <family val="3"/>
      <charset val="128"/>
    </font>
    <font>
      <sz val="10"/>
      <name val="ＭＳ Ｐゴシック"/>
      <family val="3"/>
      <charset val="128"/>
    </font>
    <font>
      <sz val="16"/>
      <name val="ＭＳ Ｐゴシック"/>
      <family val="3"/>
      <charset val="128"/>
    </font>
    <font>
      <sz val="10"/>
      <color indexed="9"/>
      <name val="ＭＳ ゴシック"/>
      <family val="3"/>
      <charset val="128"/>
    </font>
    <font>
      <sz val="14"/>
      <color indexed="22"/>
      <name val="ＭＳ ゴシック"/>
      <family val="3"/>
      <charset val="128"/>
    </font>
    <font>
      <u/>
      <sz val="11"/>
      <color indexed="12"/>
      <name val="ＭＳ ゴシック"/>
      <family val="3"/>
      <charset val="128"/>
    </font>
    <font>
      <u/>
      <sz val="11"/>
      <color indexed="9"/>
      <name val="ＭＳ ゴシック"/>
      <family val="3"/>
      <charset val="128"/>
    </font>
    <font>
      <b/>
      <sz val="11"/>
      <name val="ＭＳ ゴシック"/>
      <family val="3"/>
      <charset val="128"/>
    </font>
    <font>
      <sz val="24"/>
      <name val="ＭＳ Ｐゴシック"/>
      <family val="3"/>
      <charset val="128"/>
    </font>
    <font>
      <sz val="11"/>
      <color indexed="12"/>
      <name val="ＭＳ ゴシック"/>
      <family val="3"/>
      <charset val="128"/>
    </font>
    <font>
      <b/>
      <i/>
      <sz val="36"/>
      <color indexed="48"/>
      <name val="ＭＳ Ｐゴシック"/>
      <family val="3"/>
      <charset val="128"/>
    </font>
    <font>
      <sz val="14"/>
      <color indexed="8"/>
      <name val="ＭＳ Ｐゴシック"/>
      <family val="3"/>
      <charset val="128"/>
    </font>
    <font>
      <sz val="16"/>
      <color indexed="8"/>
      <name val="ＭＳ Ｐゴシック"/>
      <family val="3"/>
      <charset val="128"/>
    </font>
    <font>
      <sz val="18"/>
      <color indexed="8"/>
      <name val="ＭＳ Ｐゴシック"/>
      <family val="3"/>
      <charset val="128"/>
    </font>
    <font>
      <sz val="12"/>
      <color indexed="8"/>
      <name val="ＭＳ Ｐゴシック"/>
      <family val="3"/>
      <charset val="128"/>
    </font>
    <font>
      <b/>
      <i/>
      <sz val="36"/>
      <color indexed="12"/>
      <name val="AR P丸ゴシック体E"/>
      <family val="3"/>
      <charset val="128"/>
    </font>
    <font>
      <u/>
      <sz val="11"/>
      <color indexed="12"/>
      <name val="ＭＳ Ｐゴシック"/>
      <family val="3"/>
      <charset val="128"/>
    </font>
    <font>
      <sz val="9"/>
      <name val="ＭＳ Ｐゴシック"/>
      <family val="3"/>
      <charset val="128"/>
    </font>
    <font>
      <sz val="20"/>
      <name val="ＭＳ Ｐゴシック"/>
      <family val="3"/>
      <charset val="128"/>
    </font>
    <font>
      <sz val="22"/>
      <name val="ＭＳ ゴシック"/>
      <family val="3"/>
      <charset val="128"/>
    </font>
    <font>
      <sz val="18"/>
      <name val="ＭＳ ゴシック"/>
      <family val="3"/>
      <charset val="128"/>
    </font>
    <font>
      <b/>
      <sz val="16"/>
      <name val="ＭＳ ゴシック"/>
      <family val="3"/>
      <charset val="128"/>
    </font>
    <font>
      <sz val="6"/>
      <name val="ＭＳ Ｐゴシック"/>
      <family val="3"/>
      <charset val="128"/>
    </font>
    <font>
      <sz val="13"/>
      <name val="ＭＳ ゴシック"/>
      <family val="3"/>
      <charset val="128"/>
    </font>
    <font>
      <sz val="7"/>
      <name val="ＭＳ ゴシック"/>
      <family val="3"/>
      <charset val="128"/>
    </font>
    <font>
      <sz val="11"/>
      <color indexed="10"/>
      <name val="ＭＳ ゴシック"/>
      <family val="3"/>
      <charset val="128"/>
    </font>
    <font>
      <b/>
      <u/>
      <sz val="11"/>
      <name val="ＭＳ ゴシック"/>
      <family val="3"/>
      <charset val="128"/>
    </font>
    <font>
      <sz val="9"/>
      <color indexed="10"/>
      <name val="ＭＳ ゴシック"/>
      <family val="3"/>
      <charset val="128"/>
    </font>
    <font>
      <sz val="20"/>
      <color indexed="10"/>
      <name val="ＭＳ Ｐゴシック"/>
      <family val="3"/>
      <charset val="128"/>
    </font>
    <font>
      <u/>
      <sz val="9"/>
      <color indexed="10"/>
      <name val="ＭＳ ゴシック"/>
      <family val="3"/>
      <charset val="128"/>
    </font>
    <font>
      <sz val="8"/>
      <color indexed="10"/>
      <name val="ＭＳ ゴシック"/>
      <family val="3"/>
      <charset val="128"/>
    </font>
    <font>
      <sz val="11"/>
      <color indexed="12"/>
      <name val="ＭＳ Ｐゴシック"/>
      <family val="3"/>
      <charset val="128"/>
    </font>
    <font>
      <u/>
      <sz val="8"/>
      <color indexed="10"/>
      <name val="ＭＳ ゴシック"/>
      <family val="3"/>
      <charset val="128"/>
    </font>
    <font>
      <b/>
      <sz val="18"/>
      <color indexed="50"/>
      <name val="ＭＳ ゴシック"/>
      <family val="3"/>
      <charset val="128"/>
    </font>
    <font>
      <b/>
      <u/>
      <sz val="18"/>
      <color indexed="50"/>
      <name val="ＭＳ ゴシック"/>
      <family val="3"/>
      <charset val="128"/>
    </font>
    <font>
      <sz val="14"/>
      <color theme="0" tint="-0.14999847407452621"/>
      <name val="ＭＳ ゴシック"/>
      <family val="3"/>
      <charset val="128"/>
    </font>
    <font>
      <sz val="10"/>
      <color theme="0"/>
      <name val="ＭＳ ゴシック"/>
      <family val="3"/>
      <charset val="128"/>
    </font>
    <font>
      <sz val="10"/>
      <color theme="0"/>
      <name val="ＭＳ Ｐゴシック"/>
      <family val="3"/>
      <charset val="128"/>
    </font>
    <font>
      <u/>
      <sz val="11"/>
      <color rgb="FF0000FF"/>
      <name val="ＭＳ ゴシック"/>
      <family val="3"/>
      <charset val="128"/>
    </font>
    <font>
      <sz val="11"/>
      <color theme="0" tint="-0.34998626667073579"/>
      <name val="ＭＳ ゴシック"/>
      <family val="3"/>
      <charset val="128"/>
    </font>
    <font>
      <sz val="10"/>
      <color rgb="FFFF0000"/>
      <name val="ＭＳ ゴシック"/>
      <family val="3"/>
      <charset val="128"/>
    </font>
    <font>
      <sz val="11"/>
      <color rgb="FFFF0000"/>
      <name val="ＭＳ ゴシック"/>
      <family val="3"/>
      <charset val="128"/>
    </font>
    <font>
      <sz val="9"/>
      <color rgb="FFFF0000"/>
      <name val="ＭＳ Ｐゴシック"/>
      <family val="3"/>
      <charset val="128"/>
    </font>
    <font>
      <sz val="9"/>
      <color rgb="FFFF0000"/>
      <name val="ＭＳ ゴシック"/>
      <family val="3"/>
      <charset val="128"/>
    </font>
    <font>
      <sz val="12"/>
      <color rgb="FFFF0000"/>
      <name val="ＭＳ Ｐゴシック"/>
      <family val="3"/>
      <charset val="128"/>
    </font>
    <font>
      <sz val="7"/>
      <color rgb="FFFF0000"/>
      <name val="ＭＳ ゴシック"/>
      <family val="3"/>
      <charset val="128"/>
    </font>
    <font>
      <b/>
      <sz val="11"/>
      <color rgb="FFFF0000"/>
      <name val="ＭＳ ゴシック"/>
      <family val="3"/>
      <charset val="128"/>
    </font>
    <font>
      <sz val="8"/>
      <color rgb="FFFF0000"/>
      <name val="ＭＳ ゴシック"/>
      <family val="3"/>
      <charset val="128"/>
    </font>
    <font>
      <sz val="6"/>
      <color rgb="FFFF0000"/>
      <name val="ＭＳ ゴシック"/>
      <family val="3"/>
      <charset val="128"/>
    </font>
    <font>
      <sz val="14"/>
      <color rgb="FFFF0000"/>
      <name val="ＭＳ Ｐゴシック"/>
      <family val="3"/>
      <charset val="128"/>
    </font>
    <font>
      <sz val="18"/>
      <color rgb="FFFF0000"/>
      <name val="ＭＳ Ｐゴシック"/>
      <family val="3"/>
      <charset val="128"/>
    </font>
    <font>
      <sz val="14"/>
      <color rgb="FFFF0000"/>
      <name val="ＭＳ ゴシック"/>
      <family val="3"/>
      <charset val="128"/>
    </font>
    <font>
      <i/>
      <sz val="11"/>
      <color rgb="FFFF0000"/>
      <name val="ＭＳ ゴシック"/>
      <family val="3"/>
      <charset val="128"/>
    </font>
    <font>
      <b/>
      <sz val="18"/>
      <color rgb="FF92D050"/>
      <name val="ＭＳ ゴシック"/>
      <family val="3"/>
      <charset val="128"/>
    </font>
    <font>
      <b/>
      <sz val="18"/>
      <color rgb="FFFF0000"/>
      <name val="ＭＳ ゴシック"/>
      <family val="3"/>
      <charset val="128"/>
    </font>
    <font>
      <sz val="12"/>
      <color rgb="FFFF0000"/>
      <name val="ＭＳ ゴシック"/>
      <family val="3"/>
      <charset val="128"/>
    </font>
    <font>
      <sz val="5"/>
      <color rgb="FFFF0000"/>
      <name val="ＭＳ ゴシック"/>
      <family val="3"/>
      <charset val="128"/>
    </font>
    <font>
      <b/>
      <i/>
      <sz val="11"/>
      <color rgb="FFFF0000"/>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FF66FF"/>
        <bgColor indexed="64"/>
      </patternFill>
    </fill>
    <fill>
      <patternFill patternType="solid">
        <fgColor theme="1" tint="0.14999847407452621"/>
        <bgColor indexed="64"/>
      </patternFill>
    </fill>
    <fill>
      <patternFill patternType="solid">
        <fgColor rgb="FF00CC99"/>
        <bgColor indexed="64"/>
      </patternFill>
    </fill>
    <fill>
      <patternFill patternType="solid">
        <fgColor rgb="FFC0C0C0"/>
        <bgColor indexed="64"/>
      </patternFill>
    </fill>
  </fills>
  <borders count="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hair">
        <color indexed="64"/>
      </top>
      <bottom style="thin">
        <color indexed="64"/>
      </bottom>
      <diagonal/>
    </border>
  </borders>
  <cellStyleXfs count="3">
    <xf numFmtId="0" fontId="0" fillId="0" borderId="0">
      <alignment vertical="center"/>
    </xf>
    <xf numFmtId="0" fontId="22"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739">
    <xf numFmtId="0" fontId="0" fillId="0" borderId="0" xfId="0">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1" xfId="0" applyBorder="1">
      <alignment vertical="center"/>
    </xf>
    <xf numFmtId="0" fontId="0" fillId="0" borderId="2" xfId="0" applyBorder="1" applyAlignment="1">
      <alignment horizontal="center" vertical="center"/>
    </xf>
    <xf numFmtId="0" fontId="0" fillId="0" borderId="2" xfId="0" applyBorder="1">
      <alignment vertical="center"/>
    </xf>
    <xf numFmtId="0" fontId="0" fillId="0" borderId="2" xfId="0" applyBorder="1" applyAlignment="1">
      <alignment horizontal="distributed" vertical="center"/>
    </xf>
    <xf numFmtId="176" fontId="0" fillId="0" borderId="2" xfId="0" applyNumberFormat="1" applyBorder="1">
      <alignment vertical="center"/>
    </xf>
    <xf numFmtId="0" fontId="0" fillId="0" borderId="0" xfId="0" quotePrefix="1">
      <alignment vertical="center"/>
    </xf>
    <xf numFmtId="0" fontId="0" fillId="0" borderId="0" xfId="0" quotePrefix="1" applyAlignment="1">
      <alignment horizontal="right" vertical="center"/>
    </xf>
    <xf numFmtId="0" fontId="0" fillId="0" borderId="2" xfId="0" applyBorder="1" applyAlignment="1">
      <alignment horizontal="center" vertical="center" shrinkToFit="1"/>
    </xf>
    <xf numFmtId="0" fontId="4" fillId="0" borderId="0" xfId="0" applyFont="1">
      <alignment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1" fillId="0" borderId="0" xfId="0" applyFont="1">
      <alignment vertical="center"/>
    </xf>
    <xf numFmtId="0" fontId="0" fillId="0" borderId="0" xfId="0" applyAlignment="1">
      <alignment horizontal="center" vertical="center"/>
    </xf>
    <xf numFmtId="0" fontId="0" fillId="0" borderId="5" xfId="0" applyBorder="1" applyAlignment="1">
      <alignment horizontal="center" vertical="center"/>
    </xf>
    <xf numFmtId="0" fontId="12" fillId="0" borderId="0" xfId="0" applyFont="1" applyAlignment="1">
      <alignment horizontal="centerContinuous" vertical="center"/>
    </xf>
    <xf numFmtId="0" fontId="0" fillId="0" borderId="0" xfId="0" applyAlignment="1">
      <alignment horizontal="right" vertical="center"/>
    </xf>
    <xf numFmtId="0" fontId="0" fillId="0" borderId="5" xfId="0" applyBorder="1">
      <alignment vertical="center"/>
    </xf>
    <xf numFmtId="0" fontId="0" fillId="0" borderId="7" xfId="0" applyBorder="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 xfId="0" quotePrefix="1" applyBorder="1" applyAlignment="1">
      <alignment horizontal="center" vertical="center"/>
    </xf>
    <xf numFmtId="0" fontId="14" fillId="0" borderId="0" xfId="0" applyFont="1">
      <alignment vertical="center"/>
    </xf>
    <xf numFmtId="0" fontId="0" fillId="0" borderId="8" xfId="0" applyBorder="1" applyAlignment="1">
      <alignment horizontal="center" vertical="center"/>
    </xf>
    <xf numFmtId="0" fontId="0" fillId="0" borderId="2" xfId="0" applyBorder="1" applyAlignment="1">
      <alignment horizontal="center" vertical="center" wrapText="1"/>
    </xf>
    <xf numFmtId="3" fontId="0" fillId="0" borderId="2" xfId="0" quotePrefix="1" applyNumberFormat="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 xfId="0" applyBorder="1" applyAlignment="1">
      <alignment horizontal="right" vertical="center"/>
    </xf>
    <xf numFmtId="0" fontId="0" fillId="0" borderId="2" xfId="0" applyBorder="1" applyAlignment="1">
      <alignment vertical="center" shrinkToFit="1"/>
    </xf>
    <xf numFmtId="0" fontId="0" fillId="0" borderId="7" xfId="0" quotePrefix="1" applyBorder="1" applyAlignment="1">
      <alignment horizontal="center" vertical="center"/>
    </xf>
    <xf numFmtId="0" fontId="0" fillId="0" borderId="4" xfId="0" applyBorder="1">
      <alignment vertical="center"/>
    </xf>
    <xf numFmtId="0" fontId="0" fillId="0" borderId="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4" xfId="0" applyBorder="1" applyAlignment="1">
      <alignment horizontal="center" vertical="center"/>
    </xf>
    <xf numFmtId="0" fontId="15" fillId="0" borderId="0" xfId="0" applyFont="1" applyAlignment="1">
      <alignment horizontal="center" vertical="center"/>
    </xf>
    <xf numFmtId="38" fontId="15" fillId="0" borderId="0" xfId="2" applyFont="1" applyFill="1" applyAlignment="1">
      <alignment horizontal="center" vertical="center"/>
    </xf>
    <xf numFmtId="38" fontId="16" fillId="0" borderId="2" xfId="2" applyFont="1" applyBorder="1" applyAlignment="1">
      <alignment horizontal="center" vertical="center"/>
    </xf>
    <xf numFmtId="38" fontId="16" fillId="0" borderId="2" xfId="2" quotePrefix="1" applyFont="1" applyBorder="1" applyAlignment="1">
      <alignment horizontal="center" vertical="center"/>
    </xf>
    <xf numFmtId="0" fontId="15" fillId="0" borderId="2" xfId="0" applyFont="1" applyBorder="1" applyAlignment="1">
      <alignment horizontal="center" vertical="center"/>
    </xf>
    <xf numFmtId="38" fontId="16" fillId="0" borderId="2" xfId="2" applyFont="1" applyBorder="1" applyAlignment="1">
      <alignment horizontal="left" vertical="center"/>
    </xf>
    <xf numFmtId="38" fontId="15" fillId="0" borderId="2" xfId="2" applyFont="1" applyFill="1" applyBorder="1" applyAlignment="1">
      <alignment horizontal="center" vertical="center"/>
    </xf>
    <xf numFmtId="0" fontId="15" fillId="0" borderId="2" xfId="0" applyFont="1" applyBorder="1" applyAlignment="1">
      <alignment horizontal="left" vertical="center"/>
    </xf>
    <xf numFmtId="0" fontId="17" fillId="0" borderId="2" xfId="0" applyFont="1" applyBorder="1" applyAlignment="1">
      <alignment horizontal="center" vertical="center"/>
    </xf>
    <xf numFmtId="0" fontId="17" fillId="0" borderId="2" xfId="0" applyFont="1" applyBorder="1" applyAlignment="1">
      <alignment horizontal="left" vertical="center"/>
    </xf>
    <xf numFmtId="0" fontId="15" fillId="0" borderId="0" xfId="0" applyFont="1" applyAlignment="1">
      <alignment horizontal="left" vertical="center"/>
    </xf>
    <xf numFmtId="38" fontId="15" fillId="0" borderId="0" xfId="2" applyFont="1" applyFill="1" applyBorder="1" applyAlignment="1">
      <alignment horizontal="left" vertical="center"/>
    </xf>
    <xf numFmtId="38" fontId="18" fillId="0" borderId="0" xfId="2" applyFont="1" applyFill="1" applyAlignment="1">
      <alignment horizontal="center" vertical="center"/>
    </xf>
    <xf numFmtId="38" fontId="15" fillId="0" borderId="0" xfId="2"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38" fontId="15" fillId="0" borderId="0" xfId="0" applyNumberFormat="1" applyFont="1" applyAlignment="1">
      <alignment horizontal="center" vertical="center"/>
    </xf>
    <xf numFmtId="0" fontId="25" fillId="0" borderId="0" xfId="0" applyFont="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3" fillId="0" borderId="0" xfId="1" applyFont="1" applyFill="1" applyAlignment="1" applyProtection="1">
      <alignment horizontal="center" vertical="center"/>
    </xf>
    <xf numFmtId="0" fontId="24" fillId="0" borderId="0" xfId="0" applyFont="1">
      <alignment vertical="center"/>
    </xf>
    <xf numFmtId="0" fontId="0" fillId="0" borderId="22" xfId="0" applyBorder="1" applyAlignment="1">
      <alignment horizontal="center" vertical="center"/>
    </xf>
    <xf numFmtId="0" fontId="15" fillId="0" borderId="20" xfId="0" applyFont="1" applyBorder="1" applyAlignment="1">
      <alignment horizontal="center" vertical="center"/>
    </xf>
    <xf numFmtId="0" fontId="15" fillId="0" borderId="22" xfId="0" applyFont="1" applyBorder="1" applyAlignment="1">
      <alignment horizontal="center" vertical="center"/>
    </xf>
    <xf numFmtId="0" fontId="17" fillId="0" borderId="0" xfId="0" applyFont="1">
      <alignment vertical="center"/>
    </xf>
    <xf numFmtId="0" fontId="0" fillId="2" borderId="7" xfId="0" applyFill="1" applyBorder="1">
      <alignment vertical="center"/>
    </xf>
    <xf numFmtId="0" fontId="0" fillId="0" borderId="13" xfId="0" applyBorder="1" applyAlignment="1">
      <alignment vertical="center" shrinkToFit="1"/>
    </xf>
    <xf numFmtId="0" fontId="0" fillId="0" borderId="13" xfId="0" applyBorder="1" applyAlignment="1">
      <alignment horizontal="right" vertical="center"/>
    </xf>
    <xf numFmtId="38" fontId="28" fillId="0" borderId="2" xfId="0" applyNumberFormat="1" applyFont="1" applyBorder="1">
      <alignment vertical="center"/>
    </xf>
    <xf numFmtId="0" fontId="28" fillId="0" borderId="13" xfId="0" applyFont="1" applyBorder="1">
      <alignment vertical="center"/>
    </xf>
    <xf numFmtId="0" fontId="0" fillId="0" borderId="2" xfId="0" applyBorder="1" applyAlignment="1">
      <alignment vertical="center" textRotation="255"/>
    </xf>
    <xf numFmtId="38" fontId="30" fillId="0" borderId="2" xfId="0" applyNumberFormat="1" applyFont="1" applyBorder="1">
      <alignment vertical="center"/>
    </xf>
    <xf numFmtId="0" fontId="0" fillId="0" borderId="0" xfId="0" applyAlignment="1">
      <alignment vertical="center" textRotation="255"/>
    </xf>
    <xf numFmtId="0" fontId="0" fillId="3" borderId="5" xfId="0" applyFill="1" applyBorder="1">
      <alignment vertical="center"/>
    </xf>
    <xf numFmtId="0" fontId="0" fillId="3" borderId="0" xfId="0" applyFill="1">
      <alignment vertical="center"/>
    </xf>
    <xf numFmtId="0" fontId="0" fillId="3" borderId="6" xfId="0" applyFill="1" applyBorder="1">
      <alignment vertical="center"/>
    </xf>
    <xf numFmtId="0" fontId="0" fillId="2" borderId="5" xfId="0" applyFill="1" applyBorder="1">
      <alignment vertical="center"/>
    </xf>
    <xf numFmtId="0" fontId="0" fillId="2" borderId="14" xfId="0" applyFill="1" applyBorder="1">
      <alignment vertical="center"/>
    </xf>
    <xf numFmtId="0" fontId="0" fillId="2" borderId="1" xfId="0" applyFill="1" applyBorder="1">
      <alignment vertical="center"/>
    </xf>
    <xf numFmtId="0" fontId="0" fillId="3" borderId="14" xfId="0" applyFill="1" applyBorder="1">
      <alignment vertical="center"/>
    </xf>
    <xf numFmtId="0" fontId="0" fillId="3" borderId="7" xfId="0" applyFill="1" applyBorder="1">
      <alignment vertical="center"/>
    </xf>
    <xf numFmtId="0" fontId="0" fillId="3" borderId="1" xfId="0" applyFill="1" applyBorder="1">
      <alignmen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3" borderId="7" xfId="0"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9" fillId="3" borderId="6" xfId="0" applyFont="1" applyFill="1" applyBorder="1" applyAlignment="1">
      <alignment horizontal="right" vertical="center"/>
    </xf>
    <xf numFmtId="0" fontId="0" fillId="2" borderId="5" xfId="0" applyFill="1" applyBorder="1" applyAlignment="1">
      <alignment horizontal="center" vertical="center" shrinkToFit="1"/>
    </xf>
    <xf numFmtId="0" fontId="9" fillId="2" borderId="7" xfId="0" applyFont="1" applyFill="1" applyBorder="1" applyAlignment="1">
      <alignment horizontal="right" vertical="center"/>
    </xf>
    <xf numFmtId="0" fontId="9" fillId="2" borderId="7" xfId="0" applyFont="1" applyFill="1" applyBorder="1">
      <alignment vertical="center"/>
    </xf>
    <xf numFmtId="0" fontId="9" fillId="3" borderId="6" xfId="0" applyFont="1" applyFill="1" applyBorder="1">
      <alignment vertical="center"/>
    </xf>
    <xf numFmtId="0" fontId="0" fillId="3" borderId="7" xfId="0" applyFill="1" applyBorder="1" applyAlignment="1">
      <alignment horizontal="center" vertical="center" shrinkToFit="1"/>
    </xf>
    <xf numFmtId="176" fontId="0" fillId="0" borderId="5" xfId="0" applyNumberFormat="1" applyBorder="1">
      <alignment vertical="center"/>
    </xf>
    <xf numFmtId="0" fontId="0" fillId="0" borderId="23" xfId="0" quotePrefix="1"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3" fontId="0" fillId="0" borderId="3" xfId="0" applyNumberFormat="1" applyBorder="1" applyAlignment="1">
      <alignment horizontal="center" vertical="center"/>
    </xf>
    <xf numFmtId="0" fontId="0" fillId="0" borderId="3" xfId="0" applyBorder="1" applyAlignment="1">
      <alignment horizontal="left" vertical="center" indent="1"/>
    </xf>
    <xf numFmtId="0" fontId="0" fillId="0" borderId="25" xfId="0" applyBorder="1" applyAlignment="1">
      <alignment horizontal="left" vertical="center" indent="1"/>
    </xf>
    <xf numFmtId="0" fontId="0" fillId="0" borderId="18" xfId="0" applyBorder="1" applyAlignment="1">
      <alignment horizontal="left" vertical="center" indent="1"/>
    </xf>
    <xf numFmtId="0" fontId="0" fillId="5" borderId="0" xfId="0" applyFill="1">
      <alignment vertical="center"/>
    </xf>
    <xf numFmtId="0" fontId="0" fillId="6" borderId="0" xfId="0" applyFill="1">
      <alignment vertical="center"/>
    </xf>
    <xf numFmtId="0" fontId="3" fillId="6" borderId="0" xfId="0" applyFont="1" applyFill="1">
      <alignment vertical="center"/>
    </xf>
    <xf numFmtId="0" fontId="3" fillId="6" borderId="0" xfId="0" applyFont="1" applyFill="1" applyAlignment="1">
      <alignment horizontal="center" vertical="center"/>
    </xf>
    <xf numFmtId="0" fontId="3" fillId="6" borderId="0" xfId="0" applyFont="1" applyFill="1" applyProtection="1">
      <alignment vertical="center"/>
      <protection locked="0"/>
    </xf>
    <xf numFmtId="0" fontId="27" fillId="6" borderId="0" xfId="0" applyFont="1" applyFill="1">
      <alignment vertical="center"/>
    </xf>
    <xf numFmtId="0" fontId="21" fillId="6" borderId="0" xfId="0" applyFont="1" applyFill="1">
      <alignment vertical="center"/>
    </xf>
    <xf numFmtId="0" fontId="26" fillId="6" borderId="0" xfId="0" applyFont="1" applyFill="1" applyAlignment="1">
      <alignment horizontal="center" vertical="center"/>
    </xf>
    <xf numFmtId="0" fontId="0" fillId="6" borderId="0" xfId="0" applyFill="1" applyAlignment="1">
      <alignment horizontal="center" vertical="center"/>
    </xf>
    <xf numFmtId="0" fontId="10" fillId="6" borderId="16" xfId="0" applyFont="1" applyFill="1" applyBorder="1">
      <alignment vertical="center"/>
    </xf>
    <xf numFmtId="0" fontId="10" fillId="6" borderId="0" xfId="0" applyFont="1" applyFill="1">
      <alignment vertical="center"/>
    </xf>
    <xf numFmtId="0" fontId="52" fillId="6" borderId="0" xfId="0" applyFont="1" applyFill="1" applyAlignment="1">
      <alignment horizontal="center"/>
    </xf>
    <xf numFmtId="0" fontId="32" fillId="6" borderId="0" xfId="0" applyFont="1" applyFill="1" applyAlignment="1">
      <alignment horizontal="center" vertical="center"/>
    </xf>
    <xf numFmtId="0" fontId="53" fillId="7" borderId="2" xfId="0" applyFont="1" applyFill="1" applyBorder="1">
      <alignment vertical="center"/>
    </xf>
    <xf numFmtId="0" fontId="53" fillId="7" borderId="2" xfId="0" applyFont="1" applyFill="1" applyBorder="1" applyAlignment="1">
      <alignment vertical="center" wrapText="1"/>
    </xf>
    <xf numFmtId="0" fontId="53" fillId="7" borderId="2" xfId="0" applyFont="1" applyFill="1" applyBorder="1" applyAlignment="1">
      <alignment horizontal="center" vertical="center"/>
    </xf>
    <xf numFmtId="0" fontId="53" fillId="7" borderId="2" xfId="0" applyFont="1" applyFill="1" applyBorder="1" applyAlignment="1">
      <alignment horizontal="center" vertical="center" wrapText="1"/>
    </xf>
    <xf numFmtId="0" fontId="53" fillId="7" borderId="2" xfId="0" applyFont="1" applyFill="1" applyBorder="1" applyAlignment="1">
      <alignment horizontal="center" vertical="distributed"/>
    </xf>
    <xf numFmtId="0" fontId="0" fillId="0" borderId="0" xfId="0" applyAlignment="1"/>
    <xf numFmtId="0" fontId="0" fillId="0" borderId="1" xfId="0" applyBorder="1" applyAlignment="1"/>
    <xf numFmtId="0" fontId="16" fillId="3" borderId="7"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7" xfId="0" applyFont="1" applyFill="1" applyBorder="1">
      <alignment vertical="center"/>
    </xf>
    <xf numFmtId="0" fontId="34" fillId="3" borderId="6" xfId="0" applyFont="1" applyFill="1" applyBorder="1">
      <alignment vertical="center"/>
    </xf>
    <xf numFmtId="0" fontId="34" fillId="3" borderId="7" xfId="0" applyFont="1" applyFill="1" applyBorder="1" applyAlignment="1">
      <alignment horizontal="center" vertical="center"/>
    </xf>
    <xf numFmtId="0" fontId="16" fillId="3" borderId="5"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34" fillId="2" borderId="7" xfId="0" applyFont="1" applyFill="1" applyBorder="1" applyAlignment="1">
      <alignment horizontal="center" vertical="center"/>
    </xf>
    <xf numFmtId="0" fontId="54" fillId="7" borderId="2" xfId="0" applyFont="1" applyFill="1" applyBorder="1" applyAlignment="1">
      <alignment horizontal="center" vertical="center"/>
    </xf>
    <xf numFmtId="0" fontId="0" fillId="0" borderId="3" xfId="0" applyBorder="1" applyAlignment="1">
      <alignment horizontal="center" vertical="center"/>
    </xf>
    <xf numFmtId="0" fontId="22" fillId="2" borderId="5" xfId="1" applyFill="1" applyBorder="1" applyAlignment="1" applyProtection="1">
      <alignment vertical="center" shrinkToFit="1"/>
    </xf>
    <xf numFmtId="0" fontId="55" fillId="3" borderId="5" xfId="1" applyFont="1" applyFill="1" applyBorder="1" applyAlignment="1" applyProtection="1">
      <alignment vertical="center" shrinkToFit="1"/>
    </xf>
    <xf numFmtId="0" fontId="55" fillId="3" borderId="6" xfId="1" applyFont="1" applyFill="1" applyBorder="1" applyAlignment="1" applyProtection="1">
      <alignment vertical="center" shrinkToFit="1"/>
    </xf>
    <xf numFmtId="0" fontId="22" fillId="2" borderId="7" xfId="1" applyFill="1" applyBorder="1" applyAlignment="1" applyProtection="1">
      <alignment vertical="center" shrinkToFit="1"/>
    </xf>
    <xf numFmtId="0" fontId="22" fillId="8" borderId="5" xfId="1" applyFill="1" applyBorder="1" applyAlignment="1" applyProtection="1">
      <alignment vertical="center" shrinkToFit="1"/>
    </xf>
    <xf numFmtId="0" fontId="22" fillId="8" borderId="7" xfId="1" applyFill="1" applyBorder="1" applyAlignment="1" applyProtection="1">
      <alignment vertical="center" shrinkToFit="1"/>
    </xf>
    <xf numFmtId="0" fontId="22" fillId="3" borderId="5" xfId="1" applyFill="1" applyBorder="1" applyAlignment="1" applyProtection="1">
      <alignment vertical="center" shrinkToFit="1"/>
    </xf>
    <xf numFmtId="0" fontId="22" fillId="3" borderId="7" xfId="1" applyFill="1" applyBorder="1" applyAlignment="1" applyProtection="1">
      <alignment vertical="center" shrinkToFit="1"/>
    </xf>
    <xf numFmtId="0" fontId="22" fillId="3" borderId="6" xfId="1" applyFill="1" applyBorder="1" applyAlignment="1" applyProtection="1">
      <alignment vertical="center" shrinkToFit="1"/>
    </xf>
    <xf numFmtId="0" fontId="22" fillId="3" borderId="1" xfId="1" applyFill="1" applyBorder="1" applyAlignment="1" applyProtection="1">
      <alignment vertical="center" shrinkToFit="1"/>
    </xf>
    <xf numFmtId="0" fontId="33" fillId="0" borderId="5" xfId="1" applyFont="1" applyBorder="1" applyAlignment="1" applyProtection="1">
      <alignment vertical="center" shrinkToFit="1"/>
    </xf>
    <xf numFmtId="0" fontId="0" fillId="2" borderId="7" xfId="0" applyFill="1" applyBorder="1" applyAlignment="1">
      <alignment vertical="center" shrinkToFit="1"/>
    </xf>
    <xf numFmtId="0" fontId="9" fillId="0" borderId="25" xfId="0" applyFont="1" applyBorder="1">
      <alignment vertical="center"/>
    </xf>
    <xf numFmtId="3" fontId="0" fillId="0" borderId="11" xfId="0" quotePrefix="1" applyNumberFormat="1" applyBorder="1" applyAlignment="1">
      <alignment horizontal="center" vertical="center"/>
    </xf>
    <xf numFmtId="0" fontId="13" fillId="0" borderId="0" xfId="1" applyFont="1" applyFill="1" applyAlignment="1" applyProtection="1">
      <alignment horizontal="center" vertical="center"/>
    </xf>
    <xf numFmtId="0" fontId="58" fillId="0" borderId="0" xfId="0" applyFont="1">
      <alignment vertical="center"/>
    </xf>
    <xf numFmtId="176" fontId="58" fillId="0" borderId="2" xfId="0" applyNumberFormat="1" applyFont="1" applyBorder="1">
      <alignment vertical="center"/>
    </xf>
    <xf numFmtId="0" fontId="58" fillId="0" borderId="2" xfId="0" applyFont="1" applyBorder="1">
      <alignment vertical="center"/>
    </xf>
    <xf numFmtId="0" fontId="60" fillId="0" borderId="2" xfId="0" applyFont="1" applyBorder="1" applyAlignment="1">
      <alignment vertical="center" wrapText="1"/>
    </xf>
    <xf numFmtId="0" fontId="43" fillId="0" borderId="0" xfId="1" applyFont="1" applyFill="1" applyAlignment="1" applyProtection="1">
      <alignment horizontal="center" vertical="center"/>
    </xf>
    <xf numFmtId="177" fontId="58" fillId="0" borderId="2" xfId="0" applyNumberFormat="1" applyFont="1" applyBorder="1" applyAlignment="1">
      <alignment horizontal="center" vertical="center" shrinkToFit="1"/>
    </xf>
    <xf numFmtId="0" fontId="58" fillId="0" borderId="3" xfId="0" applyFont="1" applyBorder="1" applyAlignment="1">
      <alignment horizontal="center" vertical="center"/>
    </xf>
    <xf numFmtId="3" fontId="58" fillId="0" borderId="3" xfId="0" applyNumberFormat="1" applyFont="1" applyBorder="1" applyAlignment="1">
      <alignment horizontal="center" vertical="center"/>
    </xf>
    <xf numFmtId="0" fontId="61" fillId="0" borderId="0" xfId="0" applyFont="1" applyAlignment="1">
      <alignment horizontal="left" vertical="center"/>
    </xf>
    <xf numFmtId="178" fontId="0" fillId="0" borderId="0" xfId="0" applyNumberFormat="1">
      <alignment vertical="center"/>
    </xf>
    <xf numFmtId="178" fontId="0" fillId="0" borderId="18" xfId="0" applyNumberFormat="1" applyBorder="1" applyAlignment="1">
      <alignment horizontal="center" vertical="center"/>
    </xf>
    <xf numFmtId="0" fontId="58" fillId="0" borderId="2" xfId="0" applyFont="1" applyBorder="1" applyAlignment="1">
      <alignment horizontal="center" vertical="center"/>
    </xf>
    <xf numFmtId="0" fontId="58" fillId="0" borderId="2" xfId="0" applyFont="1" applyBorder="1" applyAlignment="1">
      <alignment horizontal="center" vertical="center" wrapText="1"/>
    </xf>
    <xf numFmtId="3" fontId="58" fillId="0" borderId="2" xfId="0" quotePrefix="1" applyNumberFormat="1" applyFont="1" applyBorder="1" applyAlignment="1">
      <alignment horizontal="center" vertical="center"/>
    </xf>
    <xf numFmtId="178" fontId="58" fillId="0" borderId="3" xfId="0" applyNumberFormat="1" applyFont="1" applyBorder="1" applyAlignment="1">
      <alignment horizontal="center" vertical="center"/>
    </xf>
    <xf numFmtId="178" fontId="0" fillId="0" borderId="3" xfId="0" applyNumberFormat="1" applyBorder="1" applyAlignment="1">
      <alignment horizontal="center" vertical="center"/>
    </xf>
    <xf numFmtId="0" fontId="58" fillId="0" borderId="9" xfId="0" applyFont="1" applyBorder="1">
      <alignment vertical="center"/>
    </xf>
    <xf numFmtId="0" fontId="58" fillId="0" borderId="11" xfId="0" applyFont="1" applyBorder="1">
      <alignment vertical="center"/>
    </xf>
    <xf numFmtId="3" fontId="58" fillId="0" borderId="11" xfId="0" quotePrefix="1" applyNumberFormat="1" applyFont="1" applyBorder="1" applyAlignment="1">
      <alignment horizontal="center" vertical="center"/>
    </xf>
    <xf numFmtId="178" fontId="0" fillId="0" borderId="23" xfId="0" quotePrefix="1" applyNumberFormat="1" applyBorder="1" applyAlignment="1">
      <alignment horizontal="center" vertical="center"/>
    </xf>
    <xf numFmtId="0" fontId="58" fillId="0" borderId="1" xfId="0" applyFont="1" applyBorder="1" applyAlignment="1">
      <alignment horizontal="center" vertical="center"/>
    </xf>
    <xf numFmtId="58" fontId="58" fillId="0" borderId="0" xfId="0" applyNumberFormat="1" applyFont="1" applyAlignment="1">
      <alignment horizontal="right" vertical="center"/>
    </xf>
    <xf numFmtId="0" fontId="58" fillId="0" borderId="1" xfId="0" applyFont="1" applyBorder="1" applyAlignment="1">
      <alignment horizontal="right" vertical="center"/>
    </xf>
    <xf numFmtId="0" fontId="58" fillId="0" borderId="1" xfId="0" applyFont="1" applyBorder="1">
      <alignment vertical="center"/>
    </xf>
    <xf numFmtId="0" fontId="43" fillId="0" borderId="0" xfId="1" applyFont="1" applyFill="1" applyAlignment="1" applyProtection="1">
      <alignment horizontal="left" vertical="center"/>
    </xf>
    <xf numFmtId="0" fontId="1" fillId="0" borderId="0" xfId="1" applyFont="1" applyFill="1" applyAlignment="1" applyProtection="1">
      <alignment horizontal="center" vertical="center"/>
    </xf>
    <xf numFmtId="38" fontId="63" fillId="0" borderId="6" xfId="2" applyFont="1" applyBorder="1" applyAlignment="1">
      <alignment vertical="center"/>
    </xf>
    <xf numFmtId="38" fontId="58" fillId="0" borderId="32" xfId="2" applyFont="1" applyBorder="1" applyAlignment="1">
      <alignment vertical="center"/>
    </xf>
    <xf numFmtId="38" fontId="58" fillId="0" borderId="33" xfId="2" applyFont="1" applyBorder="1" applyAlignment="1">
      <alignment vertical="center"/>
    </xf>
    <xf numFmtId="0" fontId="11" fillId="0" borderId="2" xfId="0" applyFont="1" applyBorder="1" applyAlignment="1">
      <alignment horizontal="left" vertical="center" wrapText="1"/>
    </xf>
    <xf numFmtId="0" fontId="57" fillId="0" borderId="2" xfId="0" applyFont="1" applyBorder="1" applyAlignment="1">
      <alignment horizontal="left" vertical="center" wrapText="1"/>
    </xf>
    <xf numFmtId="0" fontId="58" fillId="0" borderId="2" xfId="0" applyFont="1" applyBorder="1" applyAlignment="1">
      <alignment horizontal="left" vertical="center"/>
    </xf>
    <xf numFmtId="0" fontId="1" fillId="0" borderId="0" xfId="1" applyFont="1" applyFill="1" applyAlignment="1" applyProtection="1">
      <alignment vertical="center"/>
    </xf>
    <xf numFmtId="3" fontId="15" fillId="0" borderId="2" xfId="0" applyNumberFormat="1" applyFont="1" applyBorder="1" applyAlignment="1">
      <alignment horizontal="center" vertical="center"/>
    </xf>
    <xf numFmtId="0" fontId="58" fillId="0" borderId="2" xfId="0" applyFont="1" applyBorder="1" applyAlignment="1">
      <alignment vertical="center" shrinkToFit="1"/>
    </xf>
    <xf numFmtId="0" fontId="58" fillId="0" borderId="0" xfId="0" applyFont="1" applyAlignment="1">
      <alignment horizontal="center" vertical="center"/>
    </xf>
    <xf numFmtId="0" fontId="61" fillId="0" borderId="2" xfId="0" applyFont="1" applyBorder="1" applyAlignment="1">
      <alignment horizontal="center" vertical="center"/>
    </xf>
    <xf numFmtId="38" fontId="61" fillId="0" borderId="2" xfId="2" applyFont="1" applyFill="1" applyBorder="1" applyAlignment="1">
      <alignment horizontal="center" vertical="center"/>
    </xf>
    <xf numFmtId="0" fontId="58" fillId="0" borderId="13" xfId="0" applyFont="1" applyBorder="1" applyAlignment="1">
      <alignment horizontal="center" vertical="center" shrinkToFit="1"/>
    </xf>
    <xf numFmtId="0" fontId="28" fillId="0" borderId="1" xfId="0" applyFont="1" applyBorder="1">
      <alignment vertical="center"/>
    </xf>
    <xf numFmtId="0" fontId="0" fillId="0" borderId="36" xfId="0" applyBorder="1">
      <alignment vertical="center"/>
    </xf>
    <xf numFmtId="0" fontId="0" fillId="0" borderId="36" xfId="0" applyBorder="1" applyAlignment="1">
      <alignment horizontal="distributed" vertical="center"/>
    </xf>
    <xf numFmtId="0" fontId="28" fillId="0" borderId="36" xfId="0" applyFont="1" applyBorder="1">
      <alignment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0" fontId="60" fillId="0" borderId="2" xfId="0" applyFont="1" applyBorder="1" applyAlignment="1">
      <alignment vertical="center" wrapText="1" shrinkToFit="1"/>
    </xf>
    <xf numFmtId="0" fontId="64" fillId="0" borderId="2" xfId="0" applyFont="1" applyBorder="1" applyAlignment="1">
      <alignment vertical="center" wrapText="1" shrinkToFit="1"/>
    </xf>
    <xf numFmtId="0" fontId="60" fillId="0" borderId="2" xfId="0" applyFont="1" applyBorder="1">
      <alignment vertical="center"/>
    </xf>
    <xf numFmtId="0" fontId="58" fillId="0" borderId="4" xfId="0" applyFont="1" applyBorder="1" applyAlignment="1">
      <alignment horizontal="center" vertical="center"/>
    </xf>
    <xf numFmtId="176" fontId="58" fillId="0" borderId="22" xfId="0" applyNumberFormat="1" applyFont="1" applyBorder="1" applyAlignment="1">
      <alignment horizontal="right" vertical="center"/>
    </xf>
    <xf numFmtId="0" fontId="0" fillId="0" borderId="21" xfId="0" applyBorder="1" applyAlignment="1">
      <alignment horizontal="left" vertical="center"/>
    </xf>
    <xf numFmtId="176" fontId="58" fillId="0" borderId="20" xfId="0" applyNumberFormat="1" applyFont="1" applyBorder="1" applyAlignment="1">
      <alignment horizontal="right" vertical="center"/>
    </xf>
    <xf numFmtId="0" fontId="61" fillId="0" borderId="20" xfId="0" applyFont="1" applyBorder="1" applyAlignment="1">
      <alignment horizontal="center" vertical="center"/>
    </xf>
    <xf numFmtId="0" fontId="61" fillId="0" borderId="22" xfId="0" applyFont="1" applyBorder="1" applyAlignment="1">
      <alignment horizontal="center" vertical="center"/>
    </xf>
    <xf numFmtId="177" fontId="0" fillId="0" borderId="2" xfId="0" applyNumberFormat="1" applyBorder="1" applyAlignment="1">
      <alignment horizontal="center" vertical="center" shrinkToFit="1"/>
    </xf>
    <xf numFmtId="38" fontId="66" fillId="0" borderId="2" xfId="0" applyNumberFormat="1" applyFont="1" applyBorder="1">
      <alignment vertical="center"/>
    </xf>
    <xf numFmtId="38" fontId="67" fillId="0" borderId="2" xfId="0" applyNumberFormat="1" applyFont="1" applyBorder="1">
      <alignment vertical="center"/>
    </xf>
    <xf numFmtId="0" fontId="66" fillId="0" borderId="36" xfId="0" applyFont="1" applyBorder="1">
      <alignment vertical="center"/>
    </xf>
    <xf numFmtId="0" fontId="66" fillId="0" borderId="1" xfId="0" applyFont="1" applyBorder="1">
      <alignment vertical="center"/>
    </xf>
    <xf numFmtId="0" fontId="66" fillId="0" borderId="13" xfId="0" applyFont="1" applyBorder="1">
      <alignment vertical="center"/>
    </xf>
    <xf numFmtId="176" fontId="58" fillId="0" borderId="5" xfId="0" applyNumberFormat="1" applyFont="1" applyBorder="1">
      <alignment vertical="center"/>
    </xf>
    <xf numFmtId="0" fontId="61" fillId="0" borderId="0" xfId="0" applyFont="1" applyAlignment="1">
      <alignment horizontal="center" vertical="center"/>
    </xf>
    <xf numFmtId="0" fontId="58" fillId="0" borderId="6" xfId="0" applyFont="1" applyBorder="1" applyAlignment="1">
      <alignment vertical="center" shrinkToFit="1"/>
    </xf>
    <xf numFmtId="0" fontId="0" fillId="0" borderId="13" xfId="0" applyBorder="1" applyAlignment="1">
      <alignment horizontal="center" vertical="center"/>
    </xf>
    <xf numFmtId="0" fontId="58" fillId="0" borderId="13" xfId="0" applyFont="1" applyBorder="1" applyAlignment="1">
      <alignment horizontal="center" vertical="center"/>
    </xf>
    <xf numFmtId="3" fontId="61" fillId="0" borderId="2" xfId="0" applyNumberFormat="1" applyFont="1" applyBorder="1" applyAlignment="1">
      <alignment horizontal="right" vertical="center"/>
    </xf>
    <xf numFmtId="0" fontId="48" fillId="3" borderId="6" xfId="1" applyFont="1" applyFill="1" applyBorder="1" applyAlignment="1" applyProtection="1">
      <alignment horizontal="center" vertical="center"/>
    </xf>
    <xf numFmtId="0" fontId="0" fillId="3" borderId="6" xfId="0" applyFill="1" applyBorder="1" applyAlignment="1">
      <alignment horizontal="center" vertical="center" shrinkToFit="1"/>
    </xf>
    <xf numFmtId="0" fontId="64" fillId="0" borderId="2" xfId="0" applyFont="1" applyBorder="1" applyAlignment="1">
      <alignment vertical="center" wrapText="1"/>
    </xf>
    <xf numFmtId="0" fontId="0" fillId="0" borderId="0" xfId="0" applyAlignment="1">
      <alignment vertical="center" wrapText="1"/>
    </xf>
    <xf numFmtId="38" fontId="63" fillId="0" borderId="2" xfId="2" applyFont="1" applyBorder="1" applyAlignment="1">
      <alignment vertical="center"/>
    </xf>
    <xf numFmtId="0" fontId="11" fillId="6" borderId="0" xfId="0" applyFont="1" applyFill="1" applyAlignment="1">
      <alignment vertical="center" wrapText="1"/>
    </xf>
    <xf numFmtId="0" fontId="0" fillId="0" borderId="2" xfId="0" applyBorder="1" applyAlignment="1">
      <alignment horizontal="right" vertical="center"/>
    </xf>
    <xf numFmtId="38" fontId="0" fillId="0" borderId="0" xfId="2" applyFont="1" applyFill="1">
      <alignment vertical="center"/>
    </xf>
    <xf numFmtId="38" fontId="0" fillId="0" borderId="2" xfId="2" applyFont="1" applyFill="1" applyBorder="1" applyAlignment="1">
      <alignment horizontal="center" vertical="center"/>
    </xf>
    <xf numFmtId="38" fontId="1" fillId="0" borderId="0" xfId="2" applyFont="1" applyFill="1">
      <alignment vertical="center"/>
    </xf>
    <xf numFmtId="38" fontId="13" fillId="0" borderId="0" xfId="2" applyFont="1" applyFill="1" applyAlignment="1" applyProtection="1">
      <alignment horizontal="center" vertical="center"/>
    </xf>
    <xf numFmtId="38" fontId="8" fillId="0" borderId="0" xfId="2" applyFont="1" applyFill="1" applyAlignment="1">
      <alignment horizontal="right" vertical="center"/>
    </xf>
    <xf numFmtId="38" fontId="3" fillId="0" borderId="0" xfId="2" applyFont="1" applyFill="1" applyAlignment="1">
      <alignment horizontal="center" vertical="center"/>
    </xf>
    <xf numFmtId="38" fontId="8" fillId="0" borderId="0" xfId="2" applyFont="1" applyFill="1">
      <alignment vertical="center"/>
    </xf>
    <xf numFmtId="38" fontId="38" fillId="0" borderId="0" xfId="2" applyFont="1" applyFill="1">
      <alignment vertical="center"/>
    </xf>
    <xf numFmtId="38" fontId="23" fillId="0" borderId="0" xfId="2" applyFont="1" applyFill="1" applyAlignment="1" applyProtection="1">
      <alignment horizontal="center" vertical="center"/>
    </xf>
    <xf numFmtId="38" fontId="1" fillId="0" borderId="1" xfId="2" applyFont="1" applyFill="1" applyBorder="1">
      <alignment vertical="center"/>
    </xf>
    <xf numFmtId="38" fontId="0" fillId="0" borderId="0" xfId="2" applyFont="1" applyFill="1" applyBorder="1">
      <alignment vertical="center"/>
    </xf>
    <xf numFmtId="38" fontId="0" fillId="0" borderId="1" xfId="2" applyFont="1" applyFill="1" applyBorder="1" applyAlignment="1">
      <alignment horizontal="center" vertical="center"/>
    </xf>
    <xf numFmtId="38" fontId="1" fillId="0" borderId="0" xfId="2" applyFont="1" applyFill="1" applyBorder="1">
      <alignment vertical="center"/>
    </xf>
    <xf numFmtId="38" fontId="0" fillId="0" borderId="0" xfId="2" applyFont="1" applyFill="1" applyAlignment="1">
      <alignment horizontal="right" vertical="center"/>
    </xf>
    <xf numFmtId="38" fontId="0" fillId="0" borderId="0" xfId="2" applyFont="1" applyFill="1" applyAlignment="1">
      <alignment vertical="center"/>
    </xf>
    <xf numFmtId="38" fontId="18" fillId="0" borderId="26" xfId="2" applyFont="1" applyFill="1" applyBorder="1" applyAlignment="1">
      <alignment horizontal="center" vertical="center" shrinkToFit="1"/>
    </xf>
    <xf numFmtId="38" fontId="18" fillId="0" borderId="27" xfId="2" applyFont="1" applyFill="1" applyBorder="1" applyAlignment="1">
      <alignment horizontal="center" vertical="center" shrinkToFit="1"/>
    </xf>
    <xf numFmtId="38" fontId="18" fillId="0" borderId="28" xfId="2" applyFont="1" applyFill="1" applyBorder="1" applyAlignment="1">
      <alignment horizontal="center" vertical="center" shrinkToFit="1"/>
    </xf>
    <xf numFmtId="38" fontId="18" fillId="0" borderId="2" xfId="2" applyFont="1" applyFill="1" applyBorder="1" applyAlignment="1">
      <alignment horizontal="center" vertical="center" shrinkToFit="1"/>
    </xf>
    <xf numFmtId="38" fontId="18" fillId="0" borderId="2" xfId="2" applyFont="1" applyFill="1" applyBorder="1" applyAlignment="1">
      <alignment vertical="center" shrinkToFit="1"/>
    </xf>
    <xf numFmtId="38" fontId="18" fillId="0" borderId="16" xfId="2" applyFont="1" applyFill="1" applyBorder="1" applyAlignment="1">
      <alignment horizontal="center" vertical="center" shrinkToFit="1"/>
    </xf>
    <xf numFmtId="38" fontId="18" fillId="0" borderId="3" xfId="2" applyFont="1" applyFill="1" applyBorder="1" applyAlignment="1">
      <alignment horizontal="center" vertical="center" shrinkToFit="1"/>
    </xf>
    <xf numFmtId="38" fontId="18" fillId="0" borderId="8" xfId="2" applyFont="1" applyFill="1" applyBorder="1" applyAlignment="1">
      <alignment horizontal="center" vertical="center" shrinkToFit="1"/>
    </xf>
    <xf numFmtId="38" fontId="18" fillId="0" borderId="9" xfId="2" applyFont="1" applyFill="1" applyBorder="1" applyAlignment="1">
      <alignment horizontal="center" vertical="center" shrinkToFit="1"/>
    </xf>
    <xf numFmtId="38" fontId="18" fillId="0" borderId="4" xfId="2" applyFont="1" applyFill="1" applyBorder="1" applyAlignment="1">
      <alignment horizontal="center" vertical="center" shrinkToFit="1"/>
    </xf>
    <xf numFmtId="38" fontId="16" fillId="0" borderId="19" xfId="2" applyFont="1" applyFill="1" applyBorder="1" applyAlignment="1">
      <alignment horizontal="center" vertical="center" shrinkToFit="1"/>
    </xf>
    <xf numFmtId="38" fontId="16" fillId="0" borderId="7" xfId="2" applyFont="1" applyFill="1" applyBorder="1" applyAlignment="1">
      <alignment horizontal="center" vertical="center" shrinkToFit="1"/>
    </xf>
    <xf numFmtId="38" fontId="11" fillId="0" borderId="8" xfId="2" applyFont="1" applyFill="1" applyBorder="1" applyAlignment="1">
      <alignment horizontal="center" vertical="center"/>
    </xf>
    <xf numFmtId="38" fontId="11" fillId="0" borderId="4" xfId="2" applyFont="1" applyFill="1" applyBorder="1" applyAlignment="1">
      <alignment horizontal="center" vertical="center"/>
    </xf>
    <xf numFmtId="38" fontId="11" fillId="0" borderId="2" xfId="2" applyFont="1" applyFill="1" applyBorder="1" applyAlignment="1">
      <alignment horizontal="center" vertical="center"/>
    </xf>
    <xf numFmtId="38" fontId="34" fillId="0" borderId="2" xfId="2" applyFont="1" applyFill="1" applyBorder="1" applyAlignment="1">
      <alignment horizontal="center" vertical="center" wrapText="1" shrinkToFit="1"/>
    </xf>
    <xf numFmtId="38" fontId="0" fillId="0" borderId="2" xfId="2" applyFont="1" applyFill="1" applyBorder="1" applyAlignment="1">
      <alignment horizontal="right" vertical="center" shrinkToFit="1"/>
    </xf>
    <xf numFmtId="38" fontId="0" fillId="0" borderId="2" xfId="2" applyFont="1" applyFill="1" applyBorder="1" applyAlignment="1">
      <alignment horizontal="center" vertical="center" wrapText="1"/>
    </xf>
    <xf numFmtId="38" fontId="0" fillId="0" borderId="2" xfId="2" applyFont="1" applyFill="1" applyBorder="1" applyAlignment="1">
      <alignment horizontal="right" vertical="center"/>
    </xf>
    <xf numFmtId="38" fontId="0" fillId="0" borderId="3" xfId="2" applyFont="1" applyFill="1" applyBorder="1" applyAlignment="1">
      <alignment horizontal="right" vertical="center"/>
    </xf>
    <xf numFmtId="38" fontId="0" fillId="0" borderId="8" xfId="2" applyFont="1" applyFill="1" applyBorder="1" applyAlignment="1">
      <alignment horizontal="right" vertical="center"/>
    </xf>
    <xf numFmtId="38" fontId="0" fillId="0" borderId="9" xfId="2" applyFont="1" applyFill="1" applyBorder="1" applyAlignment="1">
      <alignment horizontal="right" vertical="center"/>
    </xf>
    <xf numFmtId="38" fontId="0" fillId="0" borderId="4" xfId="2" applyFont="1" applyFill="1" applyBorder="1" applyAlignment="1">
      <alignment horizontal="right" vertical="center"/>
    </xf>
    <xf numFmtId="38" fontId="0" fillId="0" borderId="13" xfId="2" applyFont="1" applyFill="1" applyBorder="1" applyAlignment="1">
      <alignment horizontal="center" vertical="center"/>
    </xf>
    <xf numFmtId="38" fontId="0" fillId="0" borderId="3" xfId="2" applyFont="1" applyFill="1" applyBorder="1" applyAlignment="1">
      <alignment vertical="center"/>
    </xf>
    <xf numFmtId="38" fontId="1" fillId="0" borderId="9" xfId="2" applyFont="1" applyFill="1" applyBorder="1">
      <alignment vertical="center"/>
    </xf>
    <xf numFmtId="38" fontId="0" fillId="0" borderId="0" xfId="2" applyFont="1" applyFill="1" applyAlignment="1">
      <alignment vertical="center" wrapText="1"/>
    </xf>
    <xf numFmtId="38" fontId="1" fillId="0" borderId="0" xfId="2" applyFont="1" applyFill="1" applyAlignment="1">
      <alignment vertical="center"/>
    </xf>
    <xf numFmtId="38" fontId="0" fillId="0" borderId="3" xfId="2" applyFont="1" applyFill="1" applyBorder="1" applyAlignment="1">
      <alignment horizontal="center" vertical="center"/>
    </xf>
    <xf numFmtId="38" fontId="1" fillId="0" borderId="45" xfId="2" applyFont="1" applyFill="1" applyBorder="1">
      <alignment vertical="center"/>
    </xf>
    <xf numFmtId="38" fontId="1" fillId="0" borderId="46" xfId="2" applyFont="1" applyFill="1" applyBorder="1">
      <alignment vertical="center"/>
    </xf>
    <xf numFmtId="38" fontId="0" fillId="0" borderId="46" xfId="2" applyFont="1" applyFill="1" applyBorder="1" applyAlignment="1">
      <alignment horizontal="center" vertical="center" wrapText="1"/>
    </xf>
    <xf numFmtId="38" fontId="0" fillId="0" borderId="46" xfId="2" applyFont="1" applyFill="1" applyBorder="1">
      <alignment vertical="center"/>
    </xf>
    <xf numFmtId="38" fontId="0" fillId="0" borderId="46" xfId="2" applyFont="1" applyFill="1" applyBorder="1" applyAlignment="1">
      <alignment horizontal="center" vertical="center"/>
    </xf>
    <xf numFmtId="38" fontId="0" fillId="0" borderId="46" xfId="2" applyFont="1" applyFill="1" applyBorder="1" applyAlignment="1">
      <alignment horizontal="right" vertical="center" wrapText="1"/>
    </xf>
    <xf numFmtId="38" fontId="0" fillId="0" borderId="23" xfId="2" applyFont="1" applyFill="1" applyBorder="1" applyAlignment="1">
      <alignment horizontal="center" vertical="center"/>
    </xf>
    <xf numFmtId="38" fontId="0" fillId="0" borderId="45" xfId="2" applyFont="1" applyFill="1" applyBorder="1" applyAlignment="1">
      <alignment horizontal="center" vertical="center"/>
    </xf>
    <xf numFmtId="38" fontId="0" fillId="0" borderId="47" xfId="2" applyFont="1" applyFill="1" applyBorder="1" applyAlignment="1">
      <alignment horizontal="center" vertical="center"/>
    </xf>
    <xf numFmtId="38" fontId="0" fillId="0" borderId="10" xfId="2" applyFont="1" applyFill="1" applyBorder="1" applyAlignment="1">
      <alignment horizontal="center" vertical="center"/>
    </xf>
    <xf numFmtId="38" fontId="0" fillId="0" borderId="48" xfId="2" applyFont="1" applyFill="1" applyBorder="1" applyAlignment="1">
      <alignment horizontal="center" vertical="center"/>
    </xf>
    <xf numFmtId="38" fontId="0" fillId="0" borderId="11" xfId="2" applyFont="1" applyFill="1" applyBorder="1" applyAlignment="1">
      <alignment horizontal="center" vertical="center"/>
    </xf>
    <xf numFmtId="38" fontId="1" fillId="0" borderId="12" xfId="2" applyFont="1" applyFill="1" applyBorder="1">
      <alignment vertical="center"/>
    </xf>
    <xf numFmtId="38" fontId="11" fillId="0" borderId="0" xfId="2" applyFont="1" applyFill="1" applyBorder="1" applyAlignment="1">
      <alignment vertical="center"/>
    </xf>
    <xf numFmtId="38" fontId="10" fillId="0" borderId="0" xfId="2" applyFont="1" applyFill="1" applyBorder="1">
      <alignment vertical="center"/>
    </xf>
    <xf numFmtId="38" fontId="2" fillId="0" borderId="0" xfId="2" applyFont="1" applyFill="1" applyBorder="1" applyAlignment="1">
      <alignment horizontal="right"/>
    </xf>
    <xf numFmtId="38" fontId="11" fillId="0" borderId="0" xfId="2" applyFont="1" applyFill="1" applyBorder="1">
      <alignment vertical="center"/>
    </xf>
    <xf numFmtId="38" fontId="11" fillId="0" borderId="0" xfId="2" applyFont="1" applyFill="1">
      <alignment vertical="center"/>
    </xf>
    <xf numFmtId="38" fontId="11" fillId="0" borderId="0" xfId="2" applyFont="1" applyFill="1" applyAlignment="1">
      <alignment vertical="center" shrinkToFit="1"/>
    </xf>
    <xf numFmtId="38" fontId="0" fillId="0" borderId="0" xfId="2" applyFont="1" applyFill="1" applyAlignment="1">
      <alignment vertical="center" shrinkToFit="1"/>
    </xf>
    <xf numFmtId="38" fontId="58" fillId="0" borderId="0" xfId="2" applyFont="1" applyFill="1" applyBorder="1">
      <alignment vertical="center"/>
    </xf>
    <xf numFmtId="38" fontId="1" fillId="0" borderId="0" xfId="2" applyFont="1" applyFill="1" applyBorder="1" applyAlignment="1">
      <alignment horizontal="center" vertical="center"/>
    </xf>
    <xf numFmtId="38" fontId="8" fillId="0" borderId="0" xfId="2" applyFont="1" applyFill="1" applyBorder="1" applyAlignment="1">
      <alignment horizontal="right" vertical="center"/>
    </xf>
    <xf numFmtId="38" fontId="68" fillId="0" borderId="0" xfId="2" applyFont="1" applyFill="1" applyBorder="1" applyAlignment="1">
      <alignment horizontal="center" vertical="center"/>
    </xf>
    <xf numFmtId="38" fontId="8" fillId="0" borderId="0" xfId="2" applyFont="1" applyFill="1" applyBorder="1">
      <alignment vertical="center"/>
    </xf>
    <xf numFmtId="38" fontId="38" fillId="0" borderId="0" xfId="2" applyFont="1" applyFill="1" applyBorder="1">
      <alignment vertical="center"/>
    </xf>
    <xf numFmtId="38" fontId="0" fillId="0" borderId="0" xfId="2" applyFont="1" applyFill="1" applyBorder="1" applyAlignment="1">
      <alignment horizontal="right" vertical="center"/>
    </xf>
    <xf numFmtId="38" fontId="0" fillId="0" borderId="0" xfId="2" applyFont="1" applyFill="1" applyBorder="1" applyAlignment="1">
      <alignment vertical="center"/>
    </xf>
    <xf numFmtId="38" fontId="18" fillId="0" borderId="26" xfId="2" applyFont="1" applyFill="1" applyBorder="1" applyAlignment="1">
      <alignment horizontal="centerContinuous" vertical="center" shrinkToFit="1"/>
    </xf>
    <xf numFmtId="38" fontId="18" fillId="0" borderId="27" xfId="2" applyFont="1" applyFill="1" applyBorder="1" applyAlignment="1">
      <alignment horizontal="centerContinuous" vertical="center" shrinkToFit="1"/>
    </xf>
    <xf numFmtId="38" fontId="18" fillId="0" borderId="28" xfId="2" applyFont="1" applyFill="1" applyBorder="1" applyAlignment="1">
      <alignment horizontal="centerContinuous" vertical="center" shrinkToFit="1"/>
    </xf>
    <xf numFmtId="38" fontId="16" fillId="0" borderId="2" xfId="2" applyFont="1" applyFill="1" applyBorder="1" applyAlignment="1">
      <alignment horizontal="center" vertical="center" shrinkToFit="1"/>
    </xf>
    <xf numFmtId="38" fontId="16" fillId="0" borderId="8" xfId="2" applyFont="1" applyFill="1" applyBorder="1" applyAlignment="1">
      <alignment horizontal="center" vertical="center" shrinkToFit="1"/>
    </xf>
    <xf numFmtId="38" fontId="16" fillId="0" borderId="9" xfId="2" applyFont="1" applyFill="1" applyBorder="1" applyAlignment="1">
      <alignment horizontal="center" vertical="center" shrinkToFit="1"/>
    </xf>
    <xf numFmtId="38" fontId="16" fillId="0" borderId="4" xfId="2" applyFont="1" applyFill="1" applyBorder="1" applyAlignment="1">
      <alignment horizontal="center" vertical="center" shrinkToFit="1"/>
    </xf>
    <xf numFmtId="38" fontId="16" fillId="0" borderId="3" xfId="2" applyFont="1" applyFill="1" applyBorder="1" applyAlignment="1">
      <alignment horizontal="center" vertical="center" shrinkToFit="1"/>
    </xf>
    <xf numFmtId="38" fontId="57" fillId="0" borderId="4" xfId="2" applyFont="1" applyFill="1" applyBorder="1" applyAlignment="1">
      <alignment horizontal="center" vertical="center"/>
    </xf>
    <xf numFmtId="38" fontId="58" fillId="0" borderId="2" xfId="2" applyFont="1" applyFill="1" applyBorder="1" applyAlignment="1">
      <alignment horizontal="center" vertical="center"/>
    </xf>
    <xf numFmtId="38" fontId="59" fillId="0" borderId="2" xfId="2" applyFont="1" applyFill="1" applyBorder="1" applyAlignment="1">
      <alignment horizontal="center" vertical="center" wrapText="1" shrinkToFit="1"/>
    </xf>
    <xf numFmtId="38" fontId="58" fillId="0" borderId="2" xfId="2" applyFont="1" applyFill="1" applyBorder="1" applyAlignment="1">
      <alignment horizontal="right" vertical="center" shrinkToFit="1"/>
    </xf>
    <xf numFmtId="38" fontId="58" fillId="0" borderId="2" xfId="2" applyFont="1" applyFill="1" applyBorder="1" applyAlignment="1">
      <alignment horizontal="center" vertical="center" wrapText="1"/>
    </xf>
    <xf numFmtId="38" fontId="58" fillId="0" borderId="3" xfId="2" applyFont="1" applyFill="1" applyBorder="1" applyAlignment="1">
      <alignment horizontal="right" vertical="center"/>
    </xf>
    <xf numFmtId="38" fontId="58" fillId="0" borderId="8" xfId="2" applyFont="1" applyFill="1" applyBorder="1" applyAlignment="1">
      <alignment horizontal="center" vertical="center"/>
    </xf>
    <xf numFmtId="38" fontId="58" fillId="0" borderId="9" xfId="2" applyFont="1" applyFill="1" applyBorder="1" applyAlignment="1">
      <alignment horizontal="right" vertical="center"/>
    </xf>
    <xf numFmtId="38" fontId="58" fillId="0" borderId="4" xfId="2" applyFont="1" applyFill="1" applyBorder="1" applyAlignment="1">
      <alignment horizontal="center" vertical="center"/>
    </xf>
    <xf numFmtId="38" fontId="58" fillId="0" borderId="8" xfId="2" applyFont="1" applyFill="1" applyBorder="1" applyAlignment="1">
      <alignment horizontal="right" vertical="center"/>
    </xf>
    <xf numFmtId="38" fontId="58" fillId="0" borderId="13" xfId="2" applyFont="1" applyFill="1" applyBorder="1" applyAlignment="1">
      <alignment horizontal="center" vertical="center"/>
    </xf>
    <xf numFmtId="38" fontId="58" fillId="0" borderId="3" xfId="2" applyFont="1" applyFill="1" applyBorder="1" applyAlignment="1">
      <alignment vertical="center"/>
    </xf>
    <xf numFmtId="38" fontId="58" fillId="0" borderId="9" xfId="2" applyFont="1" applyFill="1" applyBorder="1">
      <alignment vertical="center"/>
    </xf>
    <xf numFmtId="38" fontId="58" fillId="0" borderId="3" xfId="2" applyFont="1" applyFill="1" applyBorder="1" applyAlignment="1">
      <alignment horizontal="center" vertical="center"/>
    </xf>
    <xf numFmtId="38" fontId="56" fillId="0" borderId="0" xfId="2" applyFont="1" applyFill="1" applyAlignment="1">
      <alignment vertical="center" wrapText="1"/>
    </xf>
    <xf numFmtId="38" fontId="60" fillId="0" borderId="9" xfId="2" applyFont="1" applyFill="1" applyBorder="1">
      <alignment vertical="center"/>
    </xf>
    <xf numFmtId="38" fontId="56" fillId="0" borderId="0" xfId="2" applyFont="1" applyFill="1">
      <alignment vertical="center"/>
    </xf>
    <xf numFmtId="38" fontId="60" fillId="0" borderId="9" xfId="2" applyFont="1" applyFill="1" applyBorder="1" applyAlignment="1">
      <alignment vertical="center" wrapText="1"/>
    </xf>
    <xf numFmtId="38" fontId="58" fillId="0" borderId="3" xfId="2" applyFont="1" applyFill="1" applyBorder="1" applyAlignment="1">
      <alignment horizontal="center"/>
    </xf>
    <xf numFmtId="38" fontId="57" fillId="0" borderId="4" xfId="2" applyFont="1" applyFill="1" applyBorder="1" applyAlignment="1">
      <alignment horizontal="center" vertical="center" shrinkToFit="1"/>
    </xf>
    <xf numFmtId="38" fontId="58" fillId="0" borderId="46" xfId="2" applyFont="1" applyFill="1" applyBorder="1" applyAlignment="1">
      <alignment horizontal="right" vertical="center"/>
    </xf>
    <xf numFmtId="38" fontId="1" fillId="0" borderId="23" xfId="2" applyFont="1" applyFill="1" applyBorder="1" applyAlignment="1">
      <alignment horizontal="center" vertical="center"/>
    </xf>
    <xf numFmtId="38" fontId="58" fillId="0" borderId="47" xfId="2" applyFont="1" applyFill="1" applyBorder="1" applyAlignment="1">
      <alignment horizontal="right" vertical="center"/>
    </xf>
    <xf numFmtId="38" fontId="58" fillId="0" borderId="10" xfId="2" applyFont="1" applyFill="1" applyBorder="1" applyAlignment="1">
      <alignment horizontal="center" vertical="center"/>
    </xf>
    <xf numFmtId="38" fontId="1" fillId="0" borderId="10" xfId="2" applyFont="1" applyFill="1" applyBorder="1" applyAlignment="1">
      <alignment horizontal="center" vertical="center"/>
    </xf>
    <xf numFmtId="38" fontId="58" fillId="0" borderId="10" xfId="2" applyFont="1" applyFill="1" applyBorder="1" applyAlignment="1">
      <alignment horizontal="right" vertical="center"/>
    </xf>
    <xf numFmtId="38" fontId="1" fillId="0" borderId="48" xfId="2" applyFont="1" applyFill="1" applyBorder="1" applyAlignment="1">
      <alignment horizontal="center" vertical="center"/>
    </xf>
    <xf numFmtId="38" fontId="1" fillId="0" borderId="11" xfId="2" applyFont="1" applyFill="1" applyBorder="1" applyAlignment="1">
      <alignment horizontal="center" vertical="center"/>
    </xf>
    <xf numFmtId="38" fontId="0" fillId="0" borderId="12" xfId="2" applyFont="1" applyFill="1" applyBorder="1">
      <alignment vertical="center"/>
    </xf>
    <xf numFmtId="38" fontId="11" fillId="0" borderId="0" xfId="2" applyFont="1" applyFill="1" applyBorder="1" applyAlignment="1">
      <alignment vertical="center" shrinkToFit="1"/>
    </xf>
    <xf numFmtId="38" fontId="0" fillId="0" borderId="0" xfId="2" applyFont="1" applyFill="1" applyBorder="1" applyAlignment="1">
      <alignment vertical="center" shrinkToFit="1"/>
    </xf>
    <xf numFmtId="38" fontId="10" fillId="0" borderId="0" xfId="2" applyFont="1" applyFill="1" applyBorder="1" applyAlignment="1">
      <alignment horizontal="right" vertical="center"/>
    </xf>
    <xf numFmtId="38" fontId="1" fillId="0" borderId="0" xfId="2" applyFont="1" applyFill="1" applyBorder="1" applyAlignment="1">
      <alignment vertical="center" shrinkToFit="1"/>
    </xf>
    <xf numFmtId="38" fontId="11" fillId="0" borderId="0" xfId="2" applyFont="1" applyFill="1" applyBorder="1" applyAlignment="1">
      <alignment horizontal="right" vertical="center"/>
    </xf>
    <xf numFmtId="38" fontId="65" fillId="0" borderId="2" xfId="2" applyFont="1" applyFill="1" applyBorder="1" applyAlignment="1">
      <alignment horizontal="center" vertical="center" wrapText="1"/>
    </xf>
    <xf numFmtId="38" fontId="62" fillId="0" borderId="9" xfId="2" applyFont="1" applyFill="1" applyBorder="1" applyAlignment="1">
      <alignment vertical="center" wrapText="1"/>
    </xf>
    <xf numFmtId="38" fontId="10" fillId="0" borderId="0" xfId="2" applyFont="1" applyFill="1" applyAlignment="1">
      <alignment horizontal="right" vertical="center"/>
    </xf>
    <xf numFmtId="38" fontId="1" fillId="0" borderId="0" xfId="2" applyFont="1" applyFill="1" applyAlignment="1">
      <alignment vertical="center" shrinkToFit="1"/>
    </xf>
    <xf numFmtId="38" fontId="10" fillId="0" borderId="0" xfId="2" applyFont="1" applyFill="1">
      <alignment vertical="center"/>
    </xf>
    <xf numFmtId="38" fontId="11" fillId="0" borderId="0" xfId="2" applyFont="1" applyFill="1" applyAlignment="1">
      <alignment horizontal="right" vertical="center"/>
    </xf>
    <xf numFmtId="38" fontId="0" fillId="0" borderId="0" xfId="2" applyFont="1">
      <alignment vertical="center"/>
    </xf>
    <xf numFmtId="38" fontId="58" fillId="0" borderId="0" xfId="2" applyFont="1">
      <alignment vertical="center"/>
    </xf>
    <xf numFmtId="38" fontId="0" fillId="0" borderId="1" xfId="2" applyFont="1" applyBorder="1">
      <alignment vertical="center"/>
    </xf>
    <xf numFmtId="38" fontId="58" fillId="0" borderId="1" xfId="2" applyFont="1" applyBorder="1">
      <alignment vertical="center"/>
    </xf>
    <xf numFmtId="38" fontId="0" fillId="0" borderId="0" xfId="2" quotePrefix="1" applyFont="1" applyAlignment="1">
      <alignment horizontal="right" vertical="center"/>
    </xf>
    <xf numFmtId="38" fontId="0" fillId="0" borderId="2" xfId="2" applyFont="1" applyBorder="1" applyAlignment="1">
      <alignment horizontal="center" vertical="center"/>
    </xf>
    <xf numFmtId="38" fontId="16" fillId="0" borderId="2" xfId="2" applyFont="1" applyBorder="1" applyAlignment="1">
      <alignment horizontal="center" vertical="center" wrapText="1"/>
    </xf>
    <xf numFmtId="38" fontId="0" fillId="0" borderId="2" xfId="2" applyFont="1" applyBorder="1">
      <alignment vertical="center"/>
    </xf>
    <xf numFmtId="38" fontId="58" fillId="0" borderId="2" xfId="2" applyFont="1" applyBorder="1">
      <alignment vertical="center"/>
    </xf>
    <xf numFmtId="38" fontId="41" fillId="0" borderId="2" xfId="2" applyFont="1" applyBorder="1" applyAlignment="1">
      <alignment vertical="center" wrapText="1"/>
    </xf>
    <xf numFmtId="38" fontId="62" fillId="0" borderId="2" xfId="2" applyFont="1" applyBorder="1" applyAlignment="1">
      <alignment wrapText="1"/>
    </xf>
    <xf numFmtId="38" fontId="0" fillId="0" borderId="3" xfId="2" applyFont="1" applyBorder="1" applyAlignment="1">
      <alignment horizontal="centerContinuous" vertical="center"/>
    </xf>
    <xf numFmtId="38" fontId="0" fillId="0" borderId="4" xfId="2" applyFont="1" applyBorder="1" applyAlignment="1">
      <alignment horizontal="centerContinuous" vertical="center"/>
    </xf>
    <xf numFmtId="38" fontId="58" fillId="0" borderId="2" xfId="2" applyFont="1" applyBorder="1" applyAlignment="1">
      <alignment vertical="center" wrapText="1"/>
    </xf>
    <xf numFmtId="38" fontId="57" fillId="0" borderId="2" xfId="2" applyFont="1" applyBorder="1" applyAlignment="1">
      <alignment vertical="center" wrapText="1"/>
    </xf>
    <xf numFmtId="38" fontId="64" fillId="0" borderId="2" xfId="2" applyFont="1" applyBorder="1" applyAlignment="1">
      <alignment vertical="center" wrapText="1"/>
    </xf>
    <xf numFmtId="38" fontId="2" fillId="0" borderId="2" xfId="2" applyFont="1" applyBorder="1" applyAlignment="1">
      <alignment horizontal="right" vertical="center"/>
    </xf>
    <xf numFmtId="38" fontId="0" fillId="0" borderId="0" xfId="2" quotePrefix="1" applyFont="1">
      <alignment vertical="center"/>
    </xf>
    <xf numFmtId="38" fontId="4" fillId="0" borderId="0" xfId="2" applyFont="1" applyBorder="1">
      <alignment vertical="center"/>
    </xf>
    <xf numFmtId="38" fontId="43" fillId="0" borderId="0" xfId="2" applyFont="1" applyFill="1" applyAlignment="1" applyProtection="1">
      <alignment horizontal="center" vertical="center"/>
    </xf>
    <xf numFmtId="38" fontId="0" fillId="0" borderId="0" xfId="2" applyFont="1" applyAlignment="1">
      <alignment horizontal="left" vertical="center"/>
    </xf>
    <xf numFmtId="38" fontId="0" fillId="0" borderId="0" xfId="2" applyFont="1" applyAlignment="1">
      <alignment horizontal="center" vertical="center"/>
    </xf>
    <xf numFmtId="38" fontId="0" fillId="0" borderId="1" xfId="2" applyFont="1" applyBorder="1" applyAlignment="1">
      <alignment horizontal="center" vertical="center"/>
    </xf>
    <xf numFmtId="38" fontId="58" fillId="0" borderId="2" xfId="2" applyFont="1" applyBorder="1" applyAlignment="1">
      <alignment horizontal="center" vertical="center"/>
    </xf>
    <xf numFmtId="38" fontId="58" fillId="0" borderId="2" xfId="2" applyFont="1" applyBorder="1" applyAlignment="1">
      <alignment horizontal="left" vertical="center"/>
    </xf>
    <xf numFmtId="38" fontId="0" fillId="0" borderId="3" xfId="2" applyFont="1" applyBorder="1" applyAlignment="1">
      <alignment horizontal="center" vertical="center"/>
    </xf>
    <xf numFmtId="38" fontId="0" fillId="0" borderId="13" xfId="2" applyFont="1" applyBorder="1" applyAlignment="1">
      <alignment horizontal="centerContinuous" vertical="center"/>
    </xf>
    <xf numFmtId="38" fontId="0" fillId="0" borderId="6" xfId="2" applyFont="1" applyFill="1" applyBorder="1" applyAlignment="1">
      <alignment horizontal="center" vertical="center"/>
    </xf>
    <xf numFmtId="38" fontId="0" fillId="0" borderId="0" xfId="2" applyFont="1" applyAlignment="1">
      <alignment vertical="center"/>
    </xf>
    <xf numFmtId="38" fontId="58" fillId="0" borderId="1" xfId="2" applyFont="1" applyBorder="1" applyAlignment="1">
      <alignment horizontal="center" vertical="center"/>
    </xf>
    <xf numFmtId="38" fontId="0" fillId="0" borderId="13" xfId="2" applyFont="1" applyBorder="1" applyAlignment="1">
      <alignment horizontal="center" vertical="center"/>
    </xf>
    <xf numFmtId="38" fontId="0" fillId="0" borderId="13" xfId="2" applyFont="1" applyBorder="1">
      <alignment vertical="center"/>
    </xf>
    <xf numFmtId="38" fontId="58" fillId="0" borderId="13" xfId="2" applyFont="1" applyBorder="1" applyAlignment="1">
      <alignment horizontal="center" vertical="center"/>
    </xf>
    <xf numFmtId="38" fontId="0" fillId="0" borderId="1" xfId="2" applyFont="1" applyBorder="1" applyAlignment="1">
      <alignment vertical="center" shrinkToFit="1"/>
    </xf>
    <xf numFmtId="38" fontId="0" fillId="0" borderId="14" xfId="2" applyFont="1" applyBorder="1">
      <alignment vertical="center"/>
    </xf>
    <xf numFmtId="38" fontId="0" fillId="0" borderId="14" xfId="2" applyFont="1" applyBorder="1" applyAlignment="1">
      <alignment vertical="center" shrinkToFit="1"/>
    </xf>
    <xf numFmtId="38" fontId="0" fillId="0" borderId="0" xfId="2" applyFont="1" applyBorder="1">
      <alignment vertical="center"/>
    </xf>
    <xf numFmtId="38" fontId="0" fillId="0" borderId="0" xfId="2" applyFont="1" applyBorder="1" applyAlignment="1">
      <alignment horizontal="center" vertical="center"/>
    </xf>
    <xf numFmtId="38" fontId="0" fillId="0" borderId="4" xfId="2" applyFont="1" applyBorder="1" applyAlignment="1">
      <alignment horizontal="center" vertical="center"/>
    </xf>
    <xf numFmtId="38" fontId="0" fillId="0" borderId="2" xfId="2" applyFont="1" applyBorder="1" applyAlignment="1">
      <alignment vertical="center"/>
    </xf>
    <xf numFmtId="38" fontId="0" fillId="0" borderId="39" xfId="2" applyFont="1" applyBorder="1" applyAlignment="1">
      <alignment horizontal="center" vertical="center"/>
    </xf>
    <xf numFmtId="38" fontId="24" fillId="0" borderId="39" xfId="2" applyFont="1" applyBorder="1" applyAlignment="1">
      <alignment horizontal="right" vertical="center"/>
    </xf>
    <xf numFmtId="38" fontId="24" fillId="0" borderId="39" xfId="2" applyFont="1" applyBorder="1" applyAlignment="1">
      <alignment horizontal="right" vertical="center" wrapText="1"/>
    </xf>
    <xf numFmtId="38" fontId="0" fillId="0" borderId="17" xfId="2" applyFont="1" applyBorder="1" applyAlignment="1">
      <alignment vertical="center" shrinkToFit="1"/>
    </xf>
    <xf numFmtId="38" fontId="58" fillId="0" borderId="17" xfId="2" applyFont="1" applyBorder="1" applyAlignment="1">
      <alignment vertical="center" shrinkToFit="1"/>
    </xf>
    <xf numFmtId="38" fontId="0" fillId="0" borderId="40" xfId="2" applyFont="1" applyBorder="1" applyAlignment="1">
      <alignment horizontal="center" vertical="center" shrinkToFit="1"/>
    </xf>
    <xf numFmtId="38" fontId="0" fillId="0" borderId="41" xfId="2" applyFont="1" applyBorder="1" applyAlignment="1">
      <alignment horizontal="left" vertical="center" shrinkToFit="1"/>
    </xf>
    <xf numFmtId="38" fontId="0" fillId="0" borderId="32" xfId="2" applyFont="1" applyBorder="1" applyAlignment="1">
      <alignment horizontal="right" vertical="center"/>
    </xf>
    <xf numFmtId="38" fontId="0" fillId="0" borderId="32" xfId="2" applyFont="1" applyBorder="1" applyAlignment="1">
      <alignment horizontal="right" vertical="center" wrapText="1"/>
    </xf>
    <xf numFmtId="38" fontId="0" fillId="0" borderId="34" xfId="2" applyFont="1" applyBorder="1" applyAlignment="1">
      <alignment vertical="center" shrinkToFit="1"/>
    </xf>
    <xf numFmtId="38" fontId="58" fillId="0" borderId="34" xfId="2" applyFont="1" applyBorder="1" applyAlignment="1">
      <alignment vertical="center" shrinkToFit="1"/>
    </xf>
    <xf numFmtId="38" fontId="0" fillId="0" borderId="42" xfId="2" applyFont="1" applyBorder="1" applyAlignment="1">
      <alignment horizontal="center" vertical="center" shrinkToFit="1"/>
    </xf>
    <xf numFmtId="38" fontId="0" fillId="0" borderId="34" xfId="2" applyFont="1" applyBorder="1" applyAlignment="1">
      <alignment horizontal="left" vertical="center" shrinkToFit="1"/>
    </xf>
    <xf numFmtId="38" fontId="0" fillId="0" borderId="16" xfId="2" applyFont="1" applyBorder="1" applyAlignment="1">
      <alignment horizontal="center" vertical="center" shrinkToFit="1"/>
    </xf>
    <xf numFmtId="38" fontId="0" fillId="0" borderId="17" xfId="2" applyFont="1" applyBorder="1" applyAlignment="1">
      <alignment horizontal="left" vertical="center" shrinkToFit="1"/>
    </xf>
    <xf numFmtId="38" fontId="0" fillId="0" borderId="33" xfId="2" applyFont="1" applyBorder="1" applyAlignment="1">
      <alignment horizontal="right" vertical="center"/>
    </xf>
    <xf numFmtId="38" fontId="0" fillId="0" borderId="33" xfId="2" applyFont="1" applyBorder="1" applyAlignment="1">
      <alignment horizontal="right" vertical="center" wrapText="1"/>
    </xf>
    <xf numFmtId="38" fontId="0" fillId="0" borderId="35" xfId="2" applyFont="1" applyBorder="1" applyAlignment="1">
      <alignment vertical="center" shrinkToFit="1"/>
    </xf>
    <xf numFmtId="38" fontId="0" fillId="0" borderId="35" xfId="2" applyFont="1" applyBorder="1" applyAlignment="1">
      <alignment horizontal="left" vertical="center" shrinkToFit="1"/>
    </xf>
    <xf numFmtId="38" fontId="58" fillId="0" borderId="35" xfId="2" applyFont="1" applyBorder="1" applyAlignment="1">
      <alignment vertical="center" shrinkToFit="1"/>
    </xf>
    <xf numFmtId="38" fontId="24" fillId="0" borderId="6" xfId="2" applyFont="1" applyBorder="1" applyAlignment="1">
      <alignment vertical="center"/>
    </xf>
    <xf numFmtId="38" fontId="0" fillId="0" borderId="43" xfId="2" applyFont="1" applyBorder="1" applyAlignment="1">
      <alignment vertical="center" textRotation="255" shrinkToFit="1"/>
    </xf>
    <xf numFmtId="38" fontId="0" fillId="0" borderId="29" xfId="2" applyFont="1" applyBorder="1" applyAlignment="1">
      <alignment horizontal="left" vertical="center" shrinkToFit="1"/>
    </xf>
    <xf numFmtId="38" fontId="0" fillId="0" borderId="32" xfId="2" applyFont="1" applyBorder="1" applyAlignment="1">
      <alignment vertical="center"/>
    </xf>
    <xf numFmtId="38" fontId="0" fillId="0" borderId="30" xfId="2" applyFont="1" applyBorder="1" applyAlignment="1">
      <alignment horizontal="left" vertical="center" shrinkToFit="1"/>
    </xf>
    <xf numFmtId="38" fontId="0" fillId="0" borderId="44" xfId="2" applyFont="1" applyBorder="1" applyAlignment="1">
      <alignment vertical="center" textRotation="255" shrinkToFit="1"/>
    </xf>
    <xf numFmtId="38" fontId="0" fillId="0" borderId="33" xfId="2" applyFont="1" applyBorder="1" applyAlignment="1">
      <alignment vertical="center"/>
    </xf>
    <xf numFmtId="38" fontId="0" fillId="0" borderId="31" xfId="2" applyFont="1" applyBorder="1" applyAlignment="1">
      <alignment horizontal="left" vertical="center" shrinkToFit="1"/>
    </xf>
    <xf numFmtId="38" fontId="24" fillId="0" borderId="2" xfId="2" applyFont="1" applyBorder="1" applyAlignment="1">
      <alignment vertical="center"/>
    </xf>
    <xf numFmtId="38" fontId="0" fillId="0" borderId="2" xfId="2" applyFont="1" applyBorder="1" applyAlignment="1">
      <alignment vertical="center" shrinkToFit="1"/>
    </xf>
    <xf numFmtId="38" fontId="0" fillId="0" borderId="0" xfId="2" applyFont="1" applyAlignment="1">
      <alignment horizontal="right" vertical="center"/>
    </xf>
    <xf numFmtId="38" fontId="1" fillId="0" borderId="0" xfId="2" applyFont="1" applyFill="1" applyAlignment="1" applyProtection="1">
      <alignment horizontal="center" vertical="center"/>
    </xf>
    <xf numFmtId="38" fontId="11" fillId="0" borderId="2" xfId="2" applyFont="1" applyBorder="1" applyAlignment="1">
      <alignment horizontal="left" wrapText="1"/>
    </xf>
    <xf numFmtId="38" fontId="57" fillId="0" borderId="2" xfId="2" applyFont="1" applyBorder="1" applyAlignment="1">
      <alignment horizontal="left" shrinkToFit="1"/>
    </xf>
    <xf numFmtId="38" fontId="73" fillId="0" borderId="2" xfId="2" applyFont="1" applyFill="1" applyBorder="1" applyAlignment="1">
      <alignment vertical="center" wrapText="1"/>
    </xf>
    <xf numFmtId="38" fontId="58" fillId="0" borderId="0" xfId="2" applyFont="1" applyAlignment="1">
      <alignment vertical="center"/>
    </xf>
    <xf numFmtId="38" fontId="0" fillId="0" borderId="5" xfId="2" applyFont="1" applyBorder="1" applyAlignment="1">
      <alignment vertical="center"/>
    </xf>
    <xf numFmtId="38" fontId="0" fillId="0" borderId="5" xfId="2" applyFont="1" applyBorder="1" applyAlignment="1">
      <alignment horizontal="center" vertical="center"/>
    </xf>
    <xf numFmtId="38" fontId="0" fillId="0" borderId="25" xfId="2" applyFont="1" applyBorder="1" applyAlignment="1">
      <alignment vertical="center"/>
    </xf>
    <xf numFmtId="38" fontId="0" fillId="0" borderId="15" xfId="2" applyFont="1" applyBorder="1" applyAlignment="1">
      <alignment vertical="center"/>
    </xf>
    <xf numFmtId="38" fontId="58" fillId="0" borderId="5" xfId="2" applyFont="1" applyBorder="1" applyAlignment="1">
      <alignment vertical="center"/>
    </xf>
    <xf numFmtId="38" fontId="58" fillId="0" borderId="5" xfId="2" applyFont="1" applyBorder="1" applyAlignment="1">
      <alignment horizontal="left" vertical="center" wrapText="1"/>
    </xf>
    <xf numFmtId="38" fontId="58" fillId="0" borderId="15" xfId="2" applyFont="1" applyBorder="1" applyAlignment="1">
      <alignment vertical="center"/>
    </xf>
    <xf numFmtId="38" fontId="0" fillId="0" borderId="6" xfId="2" applyFont="1" applyBorder="1" applyAlignment="1">
      <alignment vertical="center"/>
    </xf>
    <xf numFmtId="38" fontId="0" fillId="0" borderId="6" xfId="2" applyFont="1" applyBorder="1" applyAlignment="1">
      <alignment horizontal="center" vertical="center"/>
    </xf>
    <xf numFmtId="38" fontId="0" fillId="0" borderId="16" xfId="2" applyFont="1" applyBorder="1" applyAlignment="1">
      <alignment vertical="center"/>
    </xf>
    <xf numFmtId="38" fontId="0" fillId="0" borderId="17" xfId="2" applyFont="1" applyBorder="1" applyAlignment="1">
      <alignment vertical="center"/>
    </xf>
    <xf numFmtId="38" fontId="58" fillId="0" borderId="6" xfId="2" applyFont="1" applyBorder="1" applyAlignment="1">
      <alignment vertical="center"/>
    </xf>
    <xf numFmtId="38" fontId="58" fillId="0" borderId="6" xfId="2" applyFont="1" applyBorder="1" applyAlignment="1">
      <alignment horizontal="left" vertical="center" wrapText="1"/>
    </xf>
    <xf numFmtId="38" fontId="58" fillId="0" borderId="17" xfId="2" applyFont="1" applyBorder="1" applyAlignment="1">
      <alignment vertical="center"/>
    </xf>
    <xf numFmtId="38" fontId="58" fillId="0" borderId="6" xfId="2" applyFont="1" applyBorder="1" applyAlignment="1">
      <alignment horizontal="left" vertical="center"/>
    </xf>
    <xf numFmtId="38" fontId="0" fillId="0" borderId="6" xfId="2" applyFont="1" applyBorder="1" applyAlignment="1">
      <alignment vertical="center" wrapText="1"/>
    </xf>
    <xf numFmtId="38" fontId="0" fillId="0" borderId="6" xfId="2" applyFont="1" applyBorder="1" applyAlignment="1">
      <alignment horizontal="left" vertical="center"/>
    </xf>
    <xf numFmtId="38" fontId="0" fillId="0" borderId="7" xfId="2" applyFont="1" applyBorder="1" applyAlignment="1">
      <alignment vertical="center"/>
    </xf>
    <xf numFmtId="38" fontId="0" fillId="0" borderId="18" xfId="2" applyFont="1" applyBorder="1" applyAlignment="1">
      <alignment vertical="center"/>
    </xf>
    <xf numFmtId="38" fontId="0" fillId="0" borderId="19" xfId="2" applyFont="1" applyBorder="1" applyAlignment="1">
      <alignment vertical="center"/>
    </xf>
    <xf numFmtId="38" fontId="0" fillId="0" borderId="7" xfId="2" applyFont="1" applyBorder="1" applyAlignment="1">
      <alignment horizontal="left" vertical="center"/>
    </xf>
    <xf numFmtId="38" fontId="58" fillId="0" borderId="19" xfId="2" applyFont="1" applyBorder="1" applyAlignment="1">
      <alignment vertical="center"/>
    </xf>
    <xf numFmtId="38" fontId="0" fillId="0" borderId="7" xfId="2" applyFont="1" applyBorder="1" applyAlignment="1">
      <alignment horizontal="center" vertical="center"/>
    </xf>
    <xf numFmtId="38" fontId="0" fillId="0" borderId="4" xfId="2" applyFont="1" applyBorder="1" applyAlignment="1">
      <alignment vertical="center"/>
    </xf>
    <xf numFmtId="38" fontId="58" fillId="0" borderId="4" xfId="2" applyFont="1" applyBorder="1" applyAlignment="1">
      <alignment vertical="center"/>
    </xf>
    <xf numFmtId="38" fontId="0" fillId="0" borderId="5" xfId="2" applyFont="1" applyBorder="1" applyAlignment="1">
      <alignment vertical="center" shrinkToFit="1"/>
    </xf>
    <xf numFmtId="38" fontId="58" fillId="0" borderId="5" xfId="2" applyFont="1" applyBorder="1" applyAlignment="1">
      <alignment horizontal="left" vertical="center" shrinkToFit="1"/>
    </xf>
    <xf numFmtId="38" fontId="0" fillId="0" borderId="6" xfId="2" applyFont="1" applyBorder="1" applyAlignment="1">
      <alignment vertical="center" shrinkToFit="1"/>
    </xf>
    <xf numFmtId="38" fontId="58" fillId="0" borderId="6" xfId="2" applyFont="1" applyBorder="1" applyAlignment="1">
      <alignment horizontal="left" vertical="center" shrinkToFit="1"/>
    </xf>
    <xf numFmtId="38" fontId="65" fillId="0" borderId="6" xfId="2" applyFont="1" applyBorder="1" applyAlignment="1">
      <alignment horizontal="left" vertical="center" wrapText="1"/>
    </xf>
    <xf numFmtId="38" fontId="0" fillId="0" borderId="3" xfId="2" applyFont="1" applyBorder="1" applyAlignment="1">
      <alignment vertical="center"/>
    </xf>
    <xf numFmtId="38" fontId="1" fillId="0" borderId="0" xfId="2" applyFont="1" applyFill="1" applyAlignment="1" applyProtection="1">
      <alignment vertical="center"/>
    </xf>
    <xf numFmtId="38" fontId="0" fillId="0" borderId="22" xfId="2" applyFont="1" applyBorder="1" applyAlignment="1">
      <alignment horizontal="right" vertical="center"/>
    </xf>
    <xf numFmtId="38" fontId="0" fillId="0" borderId="20" xfId="2" applyFont="1" applyBorder="1" applyAlignment="1">
      <alignment horizontal="right" vertical="center"/>
    </xf>
    <xf numFmtId="38" fontId="11" fillId="0" borderId="0" xfId="2" applyFont="1">
      <alignment vertical="center"/>
    </xf>
    <xf numFmtId="38" fontId="11" fillId="0" borderId="0" xfId="2" applyFont="1" applyBorder="1">
      <alignment vertical="center"/>
    </xf>
    <xf numFmtId="38" fontId="0" fillId="0" borderId="2" xfId="2" applyFont="1" applyBorder="1" applyAlignment="1">
      <alignment horizontal="center" vertical="center" shrinkToFit="1"/>
    </xf>
    <xf numFmtId="38" fontId="58" fillId="0" borderId="2" xfId="2" applyFont="1" applyBorder="1" applyAlignment="1">
      <alignment horizontal="center" vertical="center" shrinkToFit="1"/>
    </xf>
    <xf numFmtId="38" fontId="2" fillId="0" borderId="2" xfId="2" applyFont="1" applyBorder="1" applyAlignment="1">
      <alignment horizontal="center" vertical="center" wrapText="1"/>
    </xf>
    <xf numFmtId="38" fontId="58" fillId="0" borderId="2" xfId="2" applyFont="1" applyBorder="1" applyAlignment="1">
      <alignment horizontal="right" vertical="center" wrapText="1"/>
    </xf>
    <xf numFmtId="38" fontId="58" fillId="0" borderId="2" xfId="2" applyFont="1" applyBorder="1" applyAlignment="1">
      <alignment horizontal="right" vertical="center"/>
    </xf>
    <xf numFmtId="38" fontId="60" fillId="0" borderId="2" xfId="2" applyFont="1" applyBorder="1" applyAlignment="1">
      <alignment horizontal="center" vertical="center" wrapText="1" shrinkToFit="1"/>
    </xf>
    <xf numFmtId="38" fontId="0" fillId="0" borderId="3" xfId="2" applyFont="1" applyBorder="1">
      <alignment vertical="center"/>
    </xf>
    <xf numFmtId="38" fontId="0" fillId="0" borderId="13" xfId="2" applyFont="1" applyBorder="1" applyAlignment="1">
      <alignment horizontal="distributed" vertical="center"/>
    </xf>
    <xf numFmtId="38" fontId="0" fillId="0" borderId="4" xfId="2" applyFont="1" applyBorder="1">
      <alignment vertical="center"/>
    </xf>
    <xf numFmtId="38" fontId="58" fillId="0" borderId="3" xfId="2" applyFont="1" applyBorder="1">
      <alignment vertical="center"/>
    </xf>
    <xf numFmtId="38" fontId="69" fillId="0" borderId="3" xfId="2" applyFont="1" applyBorder="1">
      <alignment vertical="center"/>
    </xf>
    <xf numFmtId="38" fontId="0" fillId="0" borderId="0" xfId="2" applyFont="1" applyAlignment="1"/>
    <xf numFmtId="38" fontId="10" fillId="0" borderId="0" xfId="2" applyFont="1">
      <alignment vertical="center"/>
    </xf>
    <xf numFmtId="38" fontId="0" fillId="0" borderId="1" xfId="2" applyFont="1" applyBorder="1" applyAlignment="1">
      <alignment horizontal="right" vertical="center"/>
    </xf>
    <xf numFmtId="38" fontId="58" fillId="0" borderId="0" xfId="2" applyFont="1" applyBorder="1" applyAlignment="1">
      <alignment horizontal="right" vertical="center"/>
    </xf>
    <xf numFmtId="38" fontId="69" fillId="0" borderId="1" xfId="2" applyFont="1" applyBorder="1">
      <alignment vertical="center"/>
    </xf>
    <xf numFmtId="38" fontId="0" fillId="0" borderId="2" xfId="2" applyFont="1" applyBorder="1" applyAlignment="1">
      <alignment horizontal="distributed" vertical="center"/>
    </xf>
    <xf numFmtId="38" fontId="58" fillId="0" borderId="2" xfId="2" applyFont="1" applyBorder="1" applyAlignment="1">
      <alignment vertical="center" shrinkToFit="1"/>
    </xf>
    <xf numFmtId="38" fontId="64" fillId="0" borderId="2" xfId="2" applyFont="1" applyBorder="1" applyAlignment="1">
      <alignment vertical="center" wrapText="1" shrinkToFit="1"/>
    </xf>
    <xf numFmtId="38" fontId="60" fillId="0" borderId="2" xfId="2" applyFont="1" applyBorder="1" applyAlignment="1">
      <alignment vertical="center" wrapText="1" shrinkToFit="1"/>
    </xf>
    <xf numFmtId="38" fontId="0" fillId="0" borderId="1" xfId="2" applyFont="1" applyBorder="1" applyAlignment="1">
      <alignment horizontal="center" vertical="center" shrinkToFit="1"/>
    </xf>
    <xf numFmtId="0" fontId="0" fillId="0" borderId="2" xfId="0" applyBorder="1" applyAlignment="1">
      <alignment horizontal="distributed" vertical="center"/>
    </xf>
    <xf numFmtId="0" fontId="0" fillId="0" borderId="2" xfId="0" applyBorder="1" applyProtection="1">
      <alignment vertical="center"/>
      <protection locked="0"/>
    </xf>
    <xf numFmtId="38" fontId="0" fillId="0" borderId="2" xfId="2" applyFont="1" applyFill="1" applyBorder="1" applyProtection="1">
      <alignment vertical="center"/>
      <protection locked="0"/>
    </xf>
    <xf numFmtId="0" fontId="11" fillId="0" borderId="2" xfId="0" applyFont="1" applyBorder="1" applyAlignment="1" applyProtection="1">
      <alignment horizontal="left"/>
      <protection locked="0"/>
    </xf>
    <xf numFmtId="0" fontId="0" fillId="0" borderId="2" xfId="0" applyBorder="1" applyAlignment="1" applyProtection="1">
      <alignment horizontal="right" vertical="center"/>
      <protection locked="0"/>
    </xf>
    <xf numFmtId="0" fontId="0" fillId="0" borderId="0" xfId="0" applyProtection="1">
      <alignment vertical="center"/>
    </xf>
    <xf numFmtId="0" fontId="58" fillId="0" borderId="0" xfId="0" applyFont="1" applyProtection="1">
      <alignment vertical="center"/>
    </xf>
    <xf numFmtId="0" fontId="0" fillId="0" borderId="1" xfId="0" applyBorder="1" applyAlignment="1" applyProtection="1">
      <alignment horizontal="center" vertical="center"/>
    </xf>
    <xf numFmtId="0" fontId="0" fillId="0" borderId="1" xfId="0" applyBorder="1" applyProtection="1">
      <alignment vertical="center"/>
    </xf>
    <xf numFmtId="0" fontId="42" fillId="0" borderId="1" xfId="0" applyFont="1" applyBorder="1" applyAlignment="1" applyProtection="1">
      <alignment horizontal="center" vertical="center"/>
    </xf>
    <xf numFmtId="0" fontId="0" fillId="0" borderId="0" xfId="0" quotePrefix="1" applyAlignment="1" applyProtection="1">
      <alignment horizontal="right" vertical="center"/>
    </xf>
    <xf numFmtId="0" fontId="0" fillId="0" borderId="2" xfId="0" applyBorder="1" applyAlignment="1" applyProtection="1">
      <alignment horizontal="center" vertical="center"/>
    </xf>
    <xf numFmtId="0" fontId="0" fillId="0" borderId="2" xfId="0" applyBorder="1" applyProtection="1">
      <alignment vertical="center"/>
    </xf>
    <xf numFmtId="38" fontId="0" fillId="0" borderId="2" xfId="2" applyFont="1" applyFill="1" applyBorder="1" applyProtection="1">
      <alignment vertical="center"/>
    </xf>
    <xf numFmtId="176" fontId="58" fillId="0" borderId="2" xfId="0" applyNumberFormat="1" applyFont="1" applyBorder="1" applyProtection="1">
      <alignment vertical="center"/>
    </xf>
    <xf numFmtId="0" fontId="58" fillId="0" borderId="2" xfId="0" applyFont="1" applyBorder="1" applyProtection="1">
      <alignment vertical="center"/>
    </xf>
    <xf numFmtId="0" fontId="57" fillId="0" borderId="2" xfId="0" applyFont="1" applyBorder="1" applyAlignment="1" applyProtection="1"/>
    <xf numFmtId="0" fontId="0" fillId="0" borderId="3" xfId="0" applyBorder="1" applyAlignment="1" applyProtection="1">
      <alignment horizontal="centerContinuous" vertical="center"/>
    </xf>
    <xf numFmtId="0" fontId="0" fillId="0" borderId="4" xfId="0" applyBorder="1" applyAlignment="1" applyProtection="1">
      <alignment horizontal="centerContinuous" vertical="center"/>
    </xf>
    <xf numFmtId="38" fontId="0" fillId="0" borderId="0" xfId="2" applyFont="1" applyFill="1" applyProtection="1">
      <alignment vertical="center"/>
    </xf>
    <xf numFmtId="38" fontId="0" fillId="0" borderId="2" xfId="2" applyFont="1" applyFill="1" applyBorder="1" applyAlignment="1" applyProtection="1">
      <alignment horizontal="center" vertical="center"/>
    </xf>
    <xf numFmtId="0" fontId="57" fillId="0" borderId="2" xfId="0" applyFont="1" applyBorder="1" applyAlignment="1" applyProtection="1">
      <alignment vertical="center" shrinkToFit="1"/>
    </xf>
    <xf numFmtId="0" fontId="0" fillId="0" borderId="2" xfId="0" applyFont="1" applyBorder="1" applyAlignment="1" applyProtection="1">
      <alignment horizontal="distributed" vertical="center"/>
    </xf>
    <xf numFmtId="0" fontId="0" fillId="0" borderId="2" xfId="0" applyBorder="1" applyAlignment="1" applyProtection="1">
      <alignment horizontal="distributed" vertical="center"/>
    </xf>
    <xf numFmtId="38" fontId="0" fillId="0" borderId="0" xfId="2" applyFont="1" applyAlignment="1">
      <alignment horizontal="distributed" vertical="center"/>
    </xf>
    <xf numFmtId="38" fontId="0" fillId="0" borderId="5" xfId="2" applyFont="1" applyBorder="1" applyAlignment="1">
      <alignment horizontal="distributed" vertical="center"/>
    </xf>
    <xf numFmtId="38" fontId="0" fillId="0" borderId="6" xfId="2" applyFont="1" applyBorder="1" applyAlignment="1">
      <alignment horizontal="distributed" vertical="center"/>
    </xf>
    <xf numFmtId="38" fontId="0" fillId="0" borderId="7" xfId="2" applyFont="1" applyBorder="1" applyAlignment="1">
      <alignment horizontal="distributed" vertical="center"/>
    </xf>
    <xf numFmtId="0" fontId="0" fillId="0" borderId="5" xfId="0" applyBorder="1" applyAlignment="1">
      <alignment horizontal="distributed" vertical="center"/>
    </xf>
    <xf numFmtId="0" fontId="0" fillId="0" borderId="7" xfId="0" applyBorder="1" applyAlignment="1">
      <alignment horizontal="distributed" vertical="center"/>
    </xf>
    <xf numFmtId="0" fontId="70" fillId="6" borderId="0" xfId="0" applyFont="1" applyFill="1" applyAlignment="1">
      <alignment horizontal="left" vertical="center" wrapText="1"/>
    </xf>
    <xf numFmtId="0" fontId="71" fillId="6" borderId="0" xfId="0" applyFont="1" applyFill="1" applyAlignment="1">
      <alignment horizontal="left" vertical="center" wrapText="1"/>
    </xf>
    <xf numFmtId="0" fontId="20" fillId="4" borderId="25" xfId="0" applyFont="1" applyFill="1" applyBorder="1" applyAlignment="1">
      <alignment vertical="center" wrapText="1"/>
    </xf>
    <xf numFmtId="0" fontId="20" fillId="4" borderId="14" xfId="0" applyFont="1" applyFill="1" applyBorder="1" applyAlignment="1">
      <alignment vertical="center" wrapText="1"/>
    </xf>
    <xf numFmtId="0" fontId="20" fillId="4" borderId="15" xfId="0" applyFont="1" applyFill="1" applyBorder="1" applyAlignment="1">
      <alignment vertical="center" wrapText="1"/>
    </xf>
    <xf numFmtId="0" fontId="20" fillId="4" borderId="16" xfId="0" applyFont="1" applyFill="1" applyBorder="1" applyAlignment="1">
      <alignment vertical="center" wrapText="1"/>
    </xf>
    <xf numFmtId="0" fontId="20" fillId="4" borderId="0" xfId="0" applyFont="1" applyFill="1" applyAlignment="1">
      <alignment vertical="center" wrapText="1"/>
    </xf>
    <xf numFmtId="0" fontId="20" fillId="4" borderId="17" xfId="0" applyFont="1" applyFill="1" applyBorder="1" applyAlignment="1">
      <alignment vertical="center" wrapText="1"/>
    </xf>
    <xf numFmtId="0" fontId="20" fillId="4" borderId="18" xfId="0" applyFont="1" applyFill="1" applyBorder="1" applyAlignment="1">
      <alignment vertical="center" wrapText="1"/>
    </xf>
    <xf numFmtId="0" fontId="20" fillId="4" borderId="1" xfId="0" applyFont="1" applyFill="1" applyBorder="1" applyAlignment="1">
      <alignment vertical="center" wrapText="1"/>
    </xf>
    <xf numFmtId="0" fontId="20" fillId="4" borderId="19" xfId="0" applyFont="1" applyFill="1" applyBorder="1" applyAlignment="1">
      <alignment vertical="center" wrapText="1"/>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xf>
    <xf numFmtId="0" fontId="58" fillId="0" borderId="0" xfId="1" applyFont="1" applyFill="1" applyAlignment="1" applyProtection="1">
      <alignment horizontal="center" vertical="center"/>
    </xf>
    <xf numFmtId="38" fontId="10" fillId="0" borderId="54" xfId="2" applyFont="1" applyFill="1" applyBorder="1" applyAlignment="1">
      <alignment horizontal="center" vertical="center"/>
    </xf>
    <xf numFmtId="38" fontId="10" fillId="0" borderId="55" xfId="2" applyFont="1" applyFill="1" applyBorder="1" applyAlignment="1">
      <alignment horizontal="center" vertical="center"/>
    </xf>
    <xf numFmtId="38" fontId="0" fillId="0" borderId="50" xfId="2" applyFont="1" applyFill="1" applyBorder="1" applyAlignment="1">
      <alignment horizontal="center" vertical="center"/>
    </xf>
    <xf numFmtId="38" fontId="0" fillId="0" borderId="7" xfId="2" applyFont="1" applyFill="1" applyBorder="1" applyAlignment="1">
      <alignment horizontal="center" vertical="center"/>
    </xf>
    <xf numFmtId="38" fontId="1" fillId="0" borderId="1" xfId="2" applyFont="1" applyFill="1" applyBorder="1" applyAlignment="1">
      <alignment horizontal="center" vertical="center"/>
    </xf>
    <xf numFmtId="38" fontId="0" fillId="0" borderId="1" xfId="2" applyFont="1" applyFill="1" applyBorder="1" applyAlignment="1">
      <alignment horizontal="left" vertical="center"/>
    </xf>
    <xf numFmtId="38" fontId="58" fillId="0" borderId="1" xfId="2" applyFont="1" applyFill="1" applyBorder="1" applyAlignment="1">
      <alignment horizontal="left" vertical="center"/>
    </xf>
    <xf numFmtId="38" fontId="18" fillId="0" borderId="26" xfId="2" applyFont="1" applyFill="1" applyBorder="1" applyAlignment="1">
      <alignment horizontal="center" vertical="center" shrinkToFit="1"/>
    </xf>
    <xf numFmtId="38" fontId="18" fillId="0" borderId="27" xfId="2" applyFont="1" applyFill="1" applyBorder="1" applyAlignment="1">
      <alignment horizontal="center" vertical="center" shrinkToFit="1"/>
    </xf>
    <xf numFmtId="38" fontId="18" fillId="0" borderId="53" xfId="2" applyFont="1" applyFill="1" applyBorder="1" applyAlignment="1">
      <alignment horizontal="center" vertical="center" shrinkToFit="1"/>
    </xf>
    <xf numFmtId="38" fontId="11" fillId="0" borderId="49" xfId="2" applyFont="1" applyFill="1" applyBorder="1" applyAlignment="1">
      <alignment horizontal="center" vertical="center"/>
    </xf>
    <xf numFmtId="38" fontId="11" fillId="0" borderId="8" xfId="2" applyFont="1" applyFill="1" applyBorder="1" applyAlignment="1">
      <alignment horizontal="center" vertical="center"/>
    </xf>
    <xf numFmtId="38" fontId="11" fillId="0" borderId="50" xfId="2" applyFont="1" applyFill="1" applyBorder="1" applyAlignment="1">
      <alignment horizontal="center" vertical="center"/>
    </xf>
    <xf numFmtId="38" fontId="11" fillId="0" borderId="7" xfId="2" applyFont="1" applyFill="1" applyBorder="1" applyAlignment="1">
      <alignment horizontal="center" vertical="center"/>
    </xf>
    <xf numFmtId="38" fontId="0" fillId="0" borderId="51" xfId="2" applyFont="1" applyFill="1" applyBorder="1" applyAlignment="1">
      <alignment horizontal="center" vertical="center"/>
    </xf>
    <xf numFmtId="38" fontId="1" fillId="0" borderId="2" xfId="2" applyFont="1" applyFill="1" applyBorder="1" applyAlignment="1">
      <alignment horizontal="center" vertical="center"/>
    </xf>
    <xf numFmtId="38" fontId="16" fillId="0" borderId="51" xfId="2" applyFont="1" applyFill="1" applyBorder="1" applyAlignment="1">
      <alignment horizontal="center" shrinkToFit="1"/>
    </xf>
    <xf numFmtId="38" fontId="16" fillId="0" borderId="26" xfId="2" applyFont="1" applyFill="1" applyBorder="1" applyAlignment="1">
      <alignment horizontal="center" shrinkToFit="1"/>
    </xf>
    <xf numFmtId="38" fontId="16" fillId="0" borderId="49" xfId="2" applyFont="1" applyFill="1" applyBorder="1" applyAlignment="1">
      <alignment horizontal="center" vertical="center" shrinkToFit="1"/>
    </xf>
    <xf numFmtId="38" fontId="16" fillId="0" borderId="8" xfId="2" applyFont="1" applyFill="1" applyBorder="1" applyAlignment="1">
      <alignment horizontal="center" vertical="center" shrinkToFit="1"/>
    </xf>
    <xf numFmtId="38" fontId="16" fillId="0" borderId="49" xfId="2" applyFont="1" applyFill="1" applyBorder="1" applyAlignment="1">
      <alignment horizontal="center" shrinkToFit="1"/>
    </xf>
    <xf numFmtId="38" fontId="16" fillId="0" borderId="56" xfId="2" applyFont="1" applyFill="1" applyBorder="1" applyAlignment="1">
      <alignment horizontal="center" shrinkToFit="1"/>
    </xf>
    <xf numFmtId="38" fontId="1" fillId="0" borderId="46" xfId="2" applyFont="1" applyFill="1" applyBorder="1" applyAlignment="1">
      <alignment horizontal="center" vertical="center"/>
    </xf>
    <xf numFmtId="38" fontId="1" fillId="0" borderId="48" xfId="2" applyFont="1" applyFill="1" applyBorder="1" applyAlignment="1">
      <alignment horizontal="center" vertical="center"/>
    </xf>
    <xf numFmtId="38" fontId="16" fillId="0" borderId="28" xfId="2" applyFont="1" applyFill="1" applyBorder="1" applyAlignment="1">
      <alignment horizontal="center" shrinkToFit="1"/>
    </xf>
    <xf numFmtId="38" fontId="58" fillId="0" borderId="0" xfId="2" applyFont="1" applyFill="1" applyAlignment="1">
      <alignment horizontal="center" vertical="top" textRotation="255"/>
    </xf>
    <xf numFmtId="38" fontId="18" fillId="0" borderId="52" xfId="2" applyFont="1" applyFill="1" applyBorder="1" applyAlignment="1">
      <alignment horizontal="center" vertical="center" shrinkToFit="1"/>
    </xf>
    <xf numFmtId="38" fontId="16" fillId="0" borderId="54" xfId="2" applyFont="1" applyFill="1" applyBorder="1" applyAlignment="1">
      <alignment horizontal="center" vertical="center" shrinkToFit="1"/>
    </xf>
    <xf numFmtId="38" fontId="16" fillId="0" borderId="55" xfId="2" applyFont="1" applyFill="1" applyBorder="1" applyAlignment="1">
      <alignment horizontal="center" vertical="center" shrinkToFit="1"/>
    </xf>
    <xf numFmtId="38" fontId="16" fillId="0" borderId="26" xfId="2" applyFont="1" applyFill="1" applyBorder="1" applyAlignment="1">
      <alignment horizontal="center" vertical="center" shrinkToFit="1"/>
    </xf>
    <xf numFmtId="38" fontId="16" fillId="0" borderId="28" xfId="2" applyFont="1" applyFill="1" applyBorder="1" applyAlignment="1">
      <alignment horizontal="center" vertical="center" shrinkToFit="1"/>
    </xf>
    <xf numFmtId="38" fontId="16" fillId="0" borderId="56" xfId="2" applyFont="1" applyFill="1" applyBorder="1" applyAlignment="1">
      <alignment horizontal="center" vertical="center" shrinkToFit="1"/>
    </xf>
    <xf numFmtId="38" fontId="16" fillId="0" borderId="9" xfId="2" applyFont="1" applyFill="1" applyBorder="1" applyAlignment="1">
      <alignment horizontal="center" vertical="center" shrinkToFit="1"/>
    </xf>
    <xf numFmtId="38" fontId="16" fillId="0" borderId="57" xfId="2" applyFont="1" applyFill="1" applyBorder="1" applyAlignment="1">
      <alignment horizontal="center" vertical="center" shrinkToFit="1"/>
    </xf>
    <xf numFmtId="38" fontId="16" fillId="0" borderId="24" xfId="2" applyFont="1" applyFill="1" applyBorder="1" applyAlignment="1">
      <alignment horizontal="center" vertical="center" shrinkToFit="1"/>
    </xf>
    <xf numFmtId="38" fontId="58" fillId="0" borderId="1" xfId="2" applyFont="1" applyFill="1" applyBorder="1" applyAlignment="1">
      <alignment horizontal="center" vertical="center"/>
    </xf>
    <xf numFmtId="38" fontId="58" fillId="0" borderId="0" xfId="2" applyFont="1" applyAlignment="1">
      <alignment horizontal="center" vertical="center"/>
    </xf>
    <xf numFmtId="38" fontId="12" fillId="0" borderId="0" xfId="2" applyFont="1" applyBorder="1" applyAlignment="1">
      <alignment horizontal="center" vertical="center"/>
    </xf>
    <xf numFmtId="38" fontId="0" fillId="0" borderId="0" xfId="2" applyFont="1" applyAlignment="1">
      <alignment horizontal="right" vertical="center"/>
    </xf>
    <xf numFmtId="38" fontId="0" fillId="0" borderId="3" xfId="2" applyFont="1" applyBorder="1" applyAlignment="1">
      <alignment horizontal="distributed" vertical="center"/>
    </xf>
    <xf numFmtId="38" fontId="0" fillId="0" borderId="4" xfId="2" applyFont="1" applyBorder="1" applyAlignment="1">
      <alignment horizontal="distributed" vertical="center"/>
    </xf>
    <xf numFmtId="38" fontId="0" fillId="0" borderId="3" xfId="2" applyFont="1" applyBorder="1" applyAlignment="1">
      <alignment horizontal="center" vertical="center"/>
    </xf>
    <xf numFmtId="38" fontId="0" fillId="0" borderId="4" xfId="2" applyFont="1" applyBorder="1" applyAlignment="1">
      <alignment horizontal="center" vertical="center"/>
    </xf>
    <xf numFmtId="38" fontId="0" fillId="0" borderId="1" xfId="2" applyFont="1" applyBorder="1" applyAlignment="1">
      <alignment horizontal="center" vertical="center"/>
    </xf>
    <xf numFmtId="38" fontId="58" fillId="0" borderId="1" xfId="2" applyFont="1" applyBorder="1" applyAlignment="1">
      <alignment horizontal="center" vertical="center"/>
    </xf>
    <xf numFmtId="38" fontId="0" fillId="0" borderId="5" xfId="2" applyFont="1" applyBorder="1" applyAlignment="1">
      <alignment horizontal="center" vertical="center" textRotation="255"/>
    </xf>
    <xf numFmtId="38" fontId="0" fillId="0" borderId="6" xfId="2" applyFont="1" applyBorder="1" applyAlignment="1">
      <alignment horizontal="center" vertical="center" textRotation="255"/>
    </xf>
    <xf numFmtId="38" fontId="0" fillId="0" borderId="7" xfId="2" applyFont="1" applyBorder="1" applyAlignment="1">
      <alignment horizontal="center" vertical="center" textRotation="255"/>
    </xf>
    <xf numFmtId="38" fontId="0" fillId="0" borderId="25" xfId="2" applyFont="1" applyBorder="1" applyAlignment="1">
      <alignment horizontal="distributed" vertical="center" wrapText="1"/>
    </xf>
    <xf numFmtId="38" fontId="0" fillId="0" borderId="15" xfId="2" applyFont="1" applyBorder="1" applyAlignment="1">
      <alignment horizontal="distributed" vertical="center" wrapText="1"/>
    </xf>
    <xf numFmtId="38" fontId="0" fillId="0" borderId="25" xfId="2" applyFont="1" applyBorder="1" applyAlignment="1">
      <alignment horizontal="center" vertical="center" wrapText="1"/>
    </xf>
    <xf numFmtId="38" fontId="0" fillId="0" borderId="15" xfId="2" applyFont="1" applyBorder="1" applyAlignment="1">
      <alignment horizontal="center" vertical="center" wrapText="1"/>
    </xf>
    <xf numFmtId="38" fontId="0" fillId="0" borderId="0" xfId="2" applyFont="1" applyAlignment="1">
      <alignment horizontal="center" vertical="center"/>
    </xf>
    <xf numFmtId="38" fontId="3" fillId="0" borderId="0" xfId="2" applyFont="1" applyAlignment="1">
      <alignment horizontal="center" vertical="center"/>
    </xf>
    <xf numFmtId="38" fontId="0" fillId="0" borderId="0" xfId="2" applyFont="1" applyBorder="1" applyAlignment="1">
      <alignment horizontal="center" vertical="center"/>
    </xf>
    <xf numFmtId="38" fontId="58" fillId="0" borderId="0" xfId="2" applyFont="1" applyBorder="1" applyAlignment="1">
      <alignment horizontal="center" vertical="center"/>
    </xf>
    <xf numFmtId="38" fontId="0" fillId="0" borderId="58" xfId="2" applyFont="1" applyBorder="1" applyAlignment="1">
      <alignment horizontal="left" vertical="center" shrinkToFit="1"/>
    </xf>
    <xf numFmtId="38" fontId="0" fillId="0" borderId="59" xfId="2" applyFont="1" applyBorder="1" applyAlignment="1">
      <alignment horizontal="left" vertical="center" shrinkToFit="1"/>
    </xf>
    <xf numFmtId="38" fontId="0" fillId="0" borderId="41" xfId="2" applyFont="1" applyBorder="1" applyAlignment="1">
      <alignment horizontal="left" vertical="center" shrinkToFit="1"/>
    </xf>
    <xf numFmtId="38" fontId="0" fillId="0" borderId="6" xfId="2" applyFont="1" applyBorder="1" applyAlignment="1">
      <alignment horizontal="center" vertical="center"/>
    </xf>
    <xf numFmtId="38" fontId="0" fillId="0" borderId="7" xfId="2" applyFont="1" applyBorder="1" applyAlignment="1">
      <alignment horizontal="center" vertical="center"/>
    </xf>
    <xf numFmtId="38" fontId="0" fillId="0" borderId="2" xfId="2" applyFont="1" applyBorder="1" applyAlignment="1">
      <alignment horizontal="center" vertical="center"/>
    </xf>
    <xf numFmtId="0" fontId="12" fillId="0" borderId="0" xfId="0" applyFont="1" applyAlignment="1">
      <alignment horizontal="center" vertical="center"/>
    </xf>
    <xf numFmtId="38" fontId="12" fillId="0" borderId="0" xfId="2" applyFont="1" applyAlignment="1">
      <alignment horizontal="center" vertical="center"/>
    </xf>
    <xf numFmtId="38" fontId="0" fillId="0" borderId="0" xfId="2" applyFont="1" applyBorder="1" applyAlignment="1">
      <alignment horizontal="right" vertical="center"/>
    </xf>
    <xf numFmtId="38" fontId="43" fillId="0" borderId="0" xfId="2" applyFont="1" applyFill="1" applyAlignment="1" applyProtection="1">
      <alignment horizontal="center" vertical="center"/>
    </xf>
    <xf numFmtId="38" fontId="58" fillId="0" borderId="6" xfId="2" applyFont="1" applyBorder="1" applyAlignment="1">
      <alignment horizontal="center" vertical="top" textRotation="255" wrapText="1"/>
    </xf>
    <xf numFmtId="38" fontId="58" fillId="0" borderId="7" xfId="2" applyFont="1" applyBorder="1" applyAlignment="1">
      <alignment horizontal="center" vertical="top" textRotation="255" wrapText="1"/>
    </xf>
    <xf numFmtId="38" fontId="0" fillId="0" borderId="1" xfId="2" applyFont="1" applyBorder="1" applyAlignment="1">
      <alignment horizontal="left" vertical="center" shrinkToFit="1"/>
    </xf>
    <xf numFmtId="38" fontId="58" fillId="0" borderId="6" xfId="2" applyFont="1" applyBorder="1" applyAlignment="1">
      <alignment horizontal="center" vertical="top" textRotation="255"/>
    </xf>
    <xf numFmtId="38" fontId="58" fillId="0" borderId="7" xfId="2" applyFont="1" applyBorder="1" applyAlignment="1">
      <alignment horizontal="center" vertical="top" textRotation="255"/>
    </xf>
    <xf numFmtId="38" fontId="0" fillId="0" borderId="3" xfId="2" quotePrefix="1" applyFont="1" applyBorder="1" applyAlignment="1">
      <alignment horizontal="right" vertical="center"/>
    </xf>
    <xf numFmtId="38" fontId="0" fillId="0" borderId="4" xfId="2" quotePrefix="1" applyFont="1" applyBorder="1" applyAlignment="1">
      <alignment horizontal="right" vertical="center"/>
    </xf>
    <xf numFmtId="38" fontId="0" fillId="0" borderId="3" xfId="2" applyFont="1" applyBorder="1" applyAlignment="1">
      <alignment horizontal="right" vertical="center"/>
    </xf>
    <xf numFmtId="38" fontId="0" fillId="0" borderId="4" xfId="2" applyFont="1" applyBorder="1" applyAlignment="1">
      <alignment horizontal="right" vertical="center"/>
    </xf>
    <xf numFmtId="0" fontId="36" fillId="0" borderId="0" xfId="0" applyFont="1" applyAlignment="1">
      <alignment horizontal="center" vertical="center"/>
    </xf>
    <xf numFmtId="0" fontId="58" fillId="0" borderId="0" xfId="0" applyFont="1" applyAlignment="1">
      <alignment horizontal="center" vertical="center"/>
    </xf>
    <xf numFmtId="0" fontId="58"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35" fillId="0" borderId="0" xfId="0" applyFont="1" applyAlignment="1">
      <alignment horizontal="center" vertical="center"/>
    </xf>
    <xf numFmtId="0" fontId="57" fillId="0" borderId="1" xfId="0" applyFont="1" applyBorder="1" applyAlignment="1">
      <alignment horizontal="center" vertical="center"/>
    </xf>
    <xf numFmtId="0" fontId="1" fillId="0" borderId="1" xfId="0" applyFont="1" applyBorder="1" applyAlignment="1">
      <alignment horizontal="center" vertical="center"/>
    </xf>
    <xf numFmtId="0" fontId="11" fillId="0" borderId="1"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58" fillId="0" borderId="3" xfId="2" applyFont="1" applyBorder="1" applyAlignment="1">
      <alignment horizontal="right" vertical="center"/>
    </xf>
    <xf numFmtId="38" fontId="58" fillId="0" borderId="13" xfId="2" applyFont="1" applyBorder="1" applyAlignment="1">
      <alignment horizontal="right" vertical="center"/>
    </xf>
    <xf numFmtId="38" fontId="40" fillId="0" borderId="1" xfId="2" applyFont="1" applyBorder="1" applyAlignment="1">
      <alignment horizontal="center" vertical="center" shrinkToFit="1"/>
    </xf>
    <xf numFmtId="38" fontId="0" fillId="0" borderId="1" xfId="2" applyFont="1" applyBorder="1" applyAlignment="1">
      <alignment horizontal="left" vertical="center"/>
    </xf>
    <xf numFmtId="38" fontId="58" fillId="0" borderId="1" xfId="2" applyFont="1" applyBorder="1" applyAlignment="1">
      <alignment horizontal="left" vertical="center"/>
    </xf>
    <xf numFmtId="0" fontId="58" fillId="0" borderId="0" xfId="1" applyFont="1" applyFill="1" applyAlignment="1" applyProtection="1">
      <alignment horizontal="left" vertical="center"/>
    </xf>
    <xf numFmtId="0" fontId="58" fillId="0" borderId="0" xfId="0" applyFont="1" applyAlignment="1">
      <alignment horizontal="left" vertical="center" wrapText="1"/>
    </xf>
    <xf numFmtId="38" fontId="0" fillId="0" borderId="1" xfId="2" applyFont="1" applyBorder="1" applyAlignment="1">
      <alignment horizontal="right" vertical="center"/>
    </xf>
    <xf numFmtId="38" fontId="58" fillId="0" borderId="1" xfId="2" applyFont="1" applyBorder="1" applyAlignment="1">
      <alignment horizontal="right" vertical="center"/>
    </xf>
    <xf numFmtId="0" fontId="0" fillId="0" borderId="0" xfId="0" applyAlignment="1">
      <alignment horizontal="left" vertical="top"/>
    </xf>
    <xf numFmtId="0" fontId="58" fillId="0" borderId="0" xfId="0" applyFont="1" applyAlignment="1">
      <alignment horizontal="left" vertical="top" wrapText="1"/>
    </xf>
    <xf numFmtId="0" fontId="58" fillId="0" borderId="0" xfId="0" applyFont="1" applyAlignment="1">
      <alignment horizontal="left" vertical="center"/>
    </xf>
    <xf numFmtId="0" fontId="58" fillId="0" borderId="13" xfId="0" applyFont="1" applyBorder="1" applyAlignment="1">
      <alignment horizontal="center" vertical="center"/>
    </xf>
    <xf numFmtId="0" fontId="0" fillId="0" borderId="1" xfId="0" applyBorder="1" applyAlignment="1">
      <alignment horizontal="left" vertical="center"/>
    </xf>
    <xf numFmtId="0" fontId="58" fillId="0" borderId="1" xfId="0" applyFont="1" applyBorder="1" applyAlignment="1">
      <alignment horizontal="left" vertical="center"/>
    </xf>
    <xf numFmtId="0" fontId="0" fillId="0" borderId="14" xfId="0" applyBorder="1" applyAlignment="1">
      <alignment horizontal="left" vertical="center"/>
    </xf>
    <xf numFmtId="0" fontId="58" fillId="0" borderId="14" xfId="0" applyFont="1" applyBorder="1" applyAlignment="1">
      <alignment horizontal="left" vertical="center"/>
    </xf>
    <xf numFmtId="0" fontId="0" fillId="0" borderId="0" xfId="0" applyAlignment="1">
      <alignment horizontal="right" vertical="center"/>
    </xf>
    <xf numFmtId="58" fontId="58" fillId="0" borderId="0" xfId="0" applyNumberFormat="1" applyFont="1" applyAlignment="1">
      <alignment horizontal="right" vertical="center"/>
    </xf>
    <xf numFmtId="0" fontId="58" fillId="0" borderId="0" xfId="0" applyFont="1" applyAlignment="1">
      <alignment horizontal="right" vertical="center"/>
    </xf>
    <xf numFmtId="0" fontId="43" fillId="0" borderId="0" xfId="1" applyFont="1" applyFill="1" applyAlignment="1" applyProtection="1">
      <alignment horizontal="center" vertical="center"/>
    </xf>
    <xf numFmtId="0" fontId="58" fillId="0" borderId="1" xfId="0" applyFont="1" applyBorder="1" applyAlignment="1">
      <alignment horizontal="center"/>
    </xf>
    <xf numFmtId="56" fontId="68" fillId="0" borderId="16" xfId="0" applyNumberFormat="1" applyFont="1" applyBorder="1" applyAlignment="1">
      <alignment horizontal="left" vertical="top" wrapText="1"/>
    </xf>
    <xf numFmtId="56" fontId="68" fillId="0" borderId="0" xfId="0" applyNumberFormat="1" applyFont="1" applyAlignment="1">
      <alignment horizontal="left" vertical="top" wrapText="1"/>
    </xf>
    <xf numFmtId="56" fontId="68" fillId="0" borderId="17" xfId="0" applyNumberFormat="1" applyFont="1" applyBorder="1" applyAlignment="1">
      <alignment horizontal="left" vertical="top" wrapText="1"/>
    </xf>
    <xf numFmtId="56" fontId="68" fillId="0" borderId="18" xfId="0" applyNumberFormat="1" applyFont="1" applyBorder="1" applyAlignment="1">
      <alignment horizontal="left" vertical="top" wrapText="1"/>
    </xf>
    <xf numFmtId="56" fontId="68" fillId="0" borderId="1" xfId="0" applyNumberFormat="1" applyFont="1" applyBorder="1" applyAlignment="1">
      <alignment horizontal="left" vertical="top" wrapText="1"/>
    </xf>
    <xf numFmtId="56" fontId="68" fillId="0" borderId="19" xfId="0" applyNumberFormat="1" applyFont="1" applyBorder="1" applyAlignment="1">
      <alignment horizontal="left" vertical="top" wrapText="1"/>
    </xf>
    <xf numFmtId="0" fontId="0" fillId="0" borderId="49" xfId="0" applyBorder="1" applyAlignment="1">
      <alignment horizontal="center" vertical="center"/>
    </xf>
    <xf numFmtId="0" fontId="0" fillId="0" borderId="8" xfId="0" applyBorder="1" applyAlignment="1">
      <alignment horizontal="center" vertical="center"/>
    </xf>
    <xf numFmtId="0" fontId="0" fillId="0" borderId="51" xfId="0"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53" xfId="0" applyBorder="1" applyAlignment="1">
      <alignment horizontal="center" vertical="center"/>
    </xf>
    <xf numFmtId="0" fontId="19" fillId="0" borderId="0" xfId="0" applyFont="1" applyAlignment="1">
      <alignment horizontal="left"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8" fillId="0" borderId="3" xfId="0" applyFont="1" applyBorder="1" applyAlignment="1">
      <alignment horizontal="center" vertical="center"/>
    </xf>
    <xf numFmtId="0" fontId="58" fillId="0" borderId="4" xfId="0" applyFont="1" applyBorder="1" applyAlignment="1">
      <alignment horizontal="center" vertical="center"/>
    </xf>
    <xf numFmtId="3" fontId="58" fillId="0" borderId="0" xfId="0" applyNumberFormat="1" applyFont="1" applyAlignment="1">
      <alignment horizontal="center" vertical="center"/>
    </xf>
    <xf numFmtId="0" fontId="0" fillId="0" borderId="23" xfId="0" applyBorder="1" applyAlignment="1">
      <alignment horizontal="center" vertical="center"/>
    </xf>
    <xf numFmtId="0" fontId="0" fillId="0" borderId="48" xfId="0" applyBorder="1" applyAlignment="1">
      <alignment horizontal="center" vertical="center"/>
    </xf>
    <xf numFmtId="0" fontId="58" fillId="0" borderId="5" xfId="0" applyFont="1" applyBorder="1" applyAlignment="1">
      <alignment horizontal="center" vertical="center" wrapText="1"/>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57" fillId="0" borderId="5"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0" fontId="58" fillId="0" borderId="5"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5" xfId="0" applyBorder="1" applyAlignment="1">
      <alignment horizontal="center" vertical="center"/>
    </xf>
    <xf numFmtId="0" fontId="37" fillId="0" borderId="0" xfId="0" applyFont="1" applyAlignment="1">
      <alignment horizontal="center" vertical="center"/>
    </xf>
    <xf numFmtId="0" fontId="14" fillId="0" borderId="1" xfId="0" applyFont="1" applyBorder="1" applyAlignment="1">
      <alignment horizontal="center" vertical="center"/>
    </xf>
    <xf numFmtId="0" fontId="72" fillId="0" borderId="0" xfId="1" applyFont="1" applyFill="1" applyAlignment="1" applyProtection="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14" fillId="0" borderId="0" xfId="0" applyFont="1" applyAlignment="1">
      <alignment horizontal="center" vertical="center"/>
    </xf>
    <xf numFmtId="0" fontId="16" fillId="0" borderId="0" xfId="0" applyFont="1">
      <alignment vertical="center"/>
    </xf>
    <xf numFmtId="0" fontId="0" fillId="0" borderId="7" xfId="0" applyBorder="1" applyAlignment="1">
      <alignment horizontal="center" vertical="center" wrapText="1"/>
    </xf>
    <xf numFmtId="0" fontId="0" fillId="0" borderId="1" xfId="0" applyBorder="1" applyAlignment="1">
      <alignment horizontal="right" vertical="center"/>
    </xf>
    <xf numFmtId="0" fontId="58" fillId="0" borderId="1" xfId="0" applyFont="1" applyBorder="1" applyAlignment="1">
      <alignment horizontal="right" vertical="center"/>
    </xf>
    <xf numFmtId="0" fontId="58" fillId="0" borderId="25" xfId="0" applyFont="1" applyBorder="1" applyAlignment="1">
      <alignment horizontal="center" vertical="center"/>
    </xf>
    <xf numFmtId="0" fontId="58" fillId="0" borderId="15" xfId="0" applyFont="1" applyBorder="1" applyAlignment="1">
      <alignment horizontal="center"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29" fillId="0" borderId="2" xfId="0" applyFont="1" applyBorder="1" applyAlignment="1">
      <alignment horizontal="right" vertical="center" textRotation="91"/>
    </xf>
    <xf numFmtId="0" fontId="61" fillId="0" borderId="2" xfId="0" applyFont="1" applyBorder="1" applyAlignment="1">
      <alignment horizontal="center" vertical="center"/>
    </xf>
    <xf numFmtId="0" fontId="58" fillId="0" borderId="3" xfId="0" applyFont="1" applyBorder="1" applyAlignment="1">
      <alignment horizontal="left" vertical="center"/>
    </xf>
    <xf numFmtId="0" fontId="58" fillId="0" borderId="13" xfId="0" applyFont="1" applyBorder="1" applyAlignment="1">
      <alignment horizontal="left" vertical="center"/>
    </xf>
    <xf numFmtId="0" fontId="58" fillId="0" borderId="4" xfId="0" applyFont="1" applyBorder="1" applyAlignment="1">
      <alignment horizontal="left" vertical="center"/>
    </xf>
    <xf numFmtId="0" fontId="0" fillId="0" borderId="2" xfId="0" applyBorder="1" applyAlignment="1">
      <alignment horizontal="distributed" vertical="center"/>
    </xf>
    <xf numFmtId="38" fontId="66" fillId="0" borderId="62" xfId="0" applyNumberFormat="1" applyFont="1" applyBorder="1" applyAlignment="1">
      <alignment horizontal="center" vertical="center"/>
    </xf>
    <xf numFmtId="38" fontId="66" fillId="0" borderId="38" xfId="0" applyNumberFormat="1" applyFont="1" applyBorder="1" applyAlignment="1">
      <alignment horizontal="center" vertical="center"/>
    </xf>
    <xf numFmtId="0" fontId="31" fillId="0" borderId="2" xfId="0" applyFont="1" applyBorder="1" applyAlignment="1">
      <alignment horizontal="right" vertical="center"/>
    </xf>
    <xf numFmtId="38" fontId="28" fillId="0" borderId="3" xfId="0" applyNumberFormat="1" applyFont="1" applyBorder="1" applyAlignment="1">
      <alignment horizontal="center" vertical="center"/>
    </xf>
    <xf numFmtId="38" fontId="28" fillId="0" borderId="13" xfId="0" applyNumberFormat="1" applyFont="1" applyBorder="1" applyAlignment="1">
      <alignment horizontal="center" vertical="center"/>
    </xf>
    <xf numFmtId="0" fontId="0" fillId="0" borderId="6" xfId="0" applyBorder="1">
      <alignment vertical="center"/>
    </xf>
    <xf numFmtId="0" fontId="0" fillId="0" borderId="7" xfId="0" applyBorder="1">
      <alignment vertical="center"/>
    </xf>
    <xf numFmtId="0" fontId="10" fillId="0" borderId="1" xfId="0" applyFont="1" applyBorder="1" applyAlignment="1">
      <alignment horizontal="center" shrinkToFit="1"/>
    </xf>
    <xf numFmtId="0" fontId="58" fillId="0" borderId="1" xfId="0" applyFont="1" applyBorder="1" applyAlignment="1">
      <alignment horizontal="center" shrinkToFit="1"/>
    </xf>
    <xf numFmtId="177" fontId="58" fillId="0" borderId="13" xfId="0" applyNumberFormat="1" applyFont="1" applyBorder="1" applyAlignment="1">
      <alignment horizontal="center" shrinkToFit="1"/>
    </xf>
    <xf numFmtId="0" fontId="58" fillId="0" borderId="13" xfId="0" applyFont="1" applyBorder="1" applyAlignment="1">
      <alignment horizontal="center" shrinkToFit="1"/>
    </xf>
    <xf numFmtId="0" fontId="0" fillId="0" borderId="13" xfId="0" applyBorder="1" applyAlignment="1">
      <alignment horizontal="center" vertical="center" shrinkToFit="1"/>
    </xf>
    <xf numFmtId="0" fontId="0" fillId="0" borderId="1" xfId="0" applyBorder="1" applyAlignment="1">
      <alignment horizontal="center" shrinkToFit="1"/>
    </xf>
    <xf numFmtId="0" fontId="0" fillId="0" borderId="2" xfId="0" applyBorder="1" applyAlignment="1">
      <alignment horizontal="center" vertical="center" textRotation="255"/>
    </xf>
    <xf numFmtId="0" fontId="58" fillId="0" borderId="13" xfId="0" applyFont="1" applyBorder="1" applyAlignment="1">
      <alignment horizontal="center" vertical="center" shrinkToFit="1"/>
    </xf>
    <xf numFmtId="177" fontId="0" fillId="0" borderId="13" xfId="0" applyNumberFormat="1" applyBorder="1" applyAlignment="1">
      <alignment horizontal="center" shrinkToFit="1"/>
    </xf>
    <xf numFmtId="0" fontId="0" fillId="0" borderId="13" xfId="0" applyBorder="1" applyAlignment="1">
      <alignment horizontal="center" shrinkToFit="1"/>
    </xf>
    <xf numFmtId="0" fontId="0" fillId="0" borderId="25" xfId="0" applyBorder="1" applyAlignment="1">
      <alignment horizontal="distributed" vertical="center"/>
    </xf>
    <xf numFmtId="0" fontId="0" fillId="0" borderId="15"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38" fontId="66" fillId="0" borderId="58" xfId="0" applyNumberFormat="1" applyFont="1" applyBorder="1" applyAlignment="1">
      <alignment horizontal="center" vertical="center"/>
    </xf>
    <xf numFmtId="38" fontId="66" fillId="0" borderId="36" xfId="0" applyNumberFormat="1" applyFont="1" applyBorder="1" applyAlignment="1">
      <alignment horizontal="center" vertical="center"/>
    </xf>
    <xf numFmtId="0" fontId="0" fillId="0" borderId="59" xfId="0" applyBorder="1" applyAlignment="1">
      <alignment horizontal="center" vertical="center"/>
    </xf>
    <xf numFmtId="0" fontId="0" fillId="0" borderId="39" xfId="0" applyBorder="1" applyAlignment="1">
      <alignment horizontal="center" vertical="center"/>
    </xf>
    <xf numFmtId="38" fontId="28" fillId="0" borderId="62" xfId="0" applyNumberFormat="1" applyFont="1" applyBorder="1" applyAlignment="1">
      <alignment horizontal="center" vertical="center"/>
    </xf>
    <xf numFmtId="38" fontId="28" fillId="0" borderId="38" xfId="0" applyNumberFormat="1" applyFont="1" applyBorder="1" applyAlignment="1">
      <alignment horizontal="center" vertical="center"/>
    </xf>
    <xf numFmtId="0" fontId="0" fillId="0" borderId="4" xfId="0" applyBorder="1" applyAlignment="1">
      <alignment horizontal="left" vertical="center"/>
    </xf>
    <xf numFmtId="0" fontId="0" fillId="0" borderId="2" xfId="0" applyBorder="1" applyAlignment="1">
      <alignment horizontal="left" vertical="center"/>
    </xf>
    <xf numFmtId="0" fontId="74" fillId="0" borderId="13" xfId="0" applyFont="1" applyBorder="1" applyAlignment="1">
      <alignment horizontal="center" vertical="center" shrinkToFit="1"/>
    </xf>
    <xf numFmtId="38" fontId="66" fillId="0" borderId="5" xfId="0" applyNumberFormat="1" applyFont="1" applyBorder="1" applyAlignment="1">
      <alignment horizontal="right" vertical="center"/>
    </xf>
    <xf numFmtId="38" fontId="66" fillId="0" borderId="7" xfId="0" applyNumberFormat="1" applyFont="1" applyBorder="1" applyAlignment="1">
      <alignment horizontal="right" vertical="center"/>
    </xf>
    <xf numFmtId="0" fontId="15" fillId="0" borderId="2" xfId="0" applyFont="1" applyBorder="1" applyAlignment="1">
      <alignment horizontal="center" vertical="center"/>
    </xf>
    <xf numFmtId="0" fontId="0" fillId="0" borderId="3"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center" vertical="center"/>
    </xf>
    <xf numFmtId="38" fontId="66" fillId="0" borderId="13" xfId="0" applyNumberFormat="1" applyFont="1" applyBorder="1" applyAlignment="1">
      <alignment horizontal="center" vertical="center"/>
    </xf>
    <xf numFmtId="38" fontId="28" fillId="0" borderId="5" xfId="0" applyNumberFormat="1" applyFont="1" applyBorder="1" applyAlignment="1">
      <alignment horizontal="right" vertical="center"/>
    </xf>
    <xf numFmtId="38" fontId="28" fillId="0" borderId="7" xfId="0" applyNumberFormat="1" applyFont="1" applyBorder="1" applyAlignment="1">
      <alignment horizontal="right" vertical="center"/>
    </xf>
    <xf numFmtId="38" fontId="28" fillId="0" borderId="58" xfId="0" applyNumberFormat="1" applyFont="1" applyBorder="1" applyAlignment="1">
      <alignment horizontal="center" vertical="center"/>
    </xf>
    <xf numFmtId="38" fontId="28" fillId="0" borderId="36" xfId="0" applyNumberFormat="1"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F9FEB2"/>
      <color rgb="FFB7F40C"/>
      <color rgb="FF0DF3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339726</xdr:colOff>
      <xdr:row>0</xdr:row>
      <xdr:rowOff>79375</xdr:rowOff>
    </xdr:from>
    <xdr:to>
      <xdr:col>11</xdr:col>
      <xdr:colOff>366407</xdr:colOff>
      <xdr:row>3</xdr:row>
      <xdr:rowOff>41275</xdr:rowOff>
    </xdr:to>
    <xdr:sp macro="" textlink="">
      <xdr:nvSpPr>
        <xdr:cNvPr id="3" name="Rectangle 1">
          <a:extLst>
            <a:ext uri="{FF2B5EF4-FFF2-40B4-BE49-F238E27FC236}">
              <a16:creationId xmlns:a16="http://schemas.microsoft.com/office/drawing/2014/main" id="{65D781C1-B58C-468D-AFD6-13027660C80A}"/>
            </a:ext>
          </a:extLst>
        </xdr:cNvPr>
        <xdr:cNvSpPr>
          <a:spLocks noChangeArrowheads="1"/>
        </xdr:cNvSpPr>
      </xdr:nvSpPr>
      <xdr:spPr bwMode="auto">
        <a:xfrm>
          <a:off x="1111251" y="79375"/>
          <a:ext cx="5419724" cy="962025"/>
        </a:xfrm>
        <a:prstGeom prst="rect">
          <a:avLst/>
        </a:prstGeom>
        <a:gradFill flip="none" rotWithShape="1">
          <a:gsLst>
            <a:gs pos="0">
              <a:srgbClr val="FFC000"/>
            </a:gs>
            <a:gs pos="100000">
              <a:schemeClr val="bg1"/>
            </a:gs>
          </a:gsLst>
          <a:lin ang="5400000" scaled="0"/>
          <a:tileRect/>
        </a:gradFill>
        <a:ln w="9525">
          <a:noFill/>
          <a:miter lim="800000"/>
          <a:headEnd/>
          <a:tailEnd/>
        </a:ln>
        <a:effectLst>
          <a:outerShdw blurRad="50800" dist="38100" dir="2700000" algn="tl" rotWithShape="0">
            <a:prstClr val="black">
              <a:alpha val="40000"/>
            </a:prstClr>
          </a:outerShdw>
        </a:effectLst>
        <a:scene3d>
          <a:camera prst="orthographicFront"/>
          <a:lightRig rig="threePt" dir="t"/>
        </a:scene3d>
        <a:sp3d>
          <a:bevelT/>
        </a:sp3d>
      </xdr:spPr>
      <xdr:txBody>
        <a:bodyPr vertOverflow="clip" wrap="square" lIns="100584" tIns="54864" rIns="100584" bIns="0" anchor="t" anchorCtr="0" upright="1"/>
        <a:lstStyle/>
        <a:p>
          <a:pPr algn="ctr" rtl="0">
            <a:lnSpc>
              <a:spcPts val="4600"/>
            </a:lnSpc>
            <a:defRPr sz="1000"/>
          </a:pPr>
          <a:r>
            <a:rPr lang="ja-JP" altLang="en-US" sz="3600" b="0" i="0" u="none" strike="noStrike" baseline="0">
              <a:ln>
                <a:noFill/>
              </a:ln>
              <a:solidFill>
                <a:schemeClr val="accent5">
                  <a:lumMod val="20000"/>
                  <a:lumOff val="80000"/>
                </a:schemeClr>
              </a:solidFill>
              <a:effectLst>
                <a:outerShdw blurRad="50800" dist="50800" dir="2700000" algn="tl" rotWithShape="0">
                  <a:prstClr val="black">
                    <a:alpha val="40000"/>
                  </a:prstClr>
                </a:outerShdw>
              </a:effectLst>
              <a:latin typeface="AR P丸ゴシック体E" pitchFamily="50" charset="-128"/>
              <a:ea typeface="AR P丸ゴシック体E" pitchFamily="50" charset="-128"/>
            </a:rPr>
            <a:t>ひな　ちょこっと </a:t>
          </a:r>
          <a:r>
            <a:rPr lang="en-US" altLang="ja-JP" sz="3600" b="0" i="1" u="none" strike="noStrike" baseline="0">
              <a:ln>
                <a:noFill/>
              </a:ln>
              <a:solidFill>
                <a:schemeClr val="accent5">
                  <a:lumMod val="20000"/>
                  <a:lumOff val="80000"/>
                </a:schemeClr>
              </a:solidFill>
              <a:effectLst>
                <a:outerShdw blurRad="50800" dist="50800" dir="2700000" algn="tl" rotWithShape="0">
                  <a:prstClr val="black">
                    <a:alpha val="40000"/>
                  </a:prstClr>
                </a:outerShdw>
              </a:effectLst>
              <a:latin typeface="AR P丸ゴシック体E" pitchFamily="50" charset="-128"/>
              <a:ea typeface="AR P丸ゴシック体E" pitchFamily="50" charset="-128"/>
            </a:rPr>
            <a:t>'24</a:t>
          </a:r>
          <a:endParaRPr lang="en-US" altLang="ja-JP" sz="4000" b="0" i="1" u="none" strike="noStrike" baseline="0">
            <a:ln>
              <a:noFill/>
            </a:ln>
            <a:solidFill>
              <a:schemeClr val="accent5">
                <a:lumMod val="20000"/>
                <a:lumOff val="80000"/>
              </a:schemeClr>
            </a:solidFill>
            <a:effectLst>
              <a:outerShdw blurRad="50800" dist="50800" dir="2700000" algn="tl" rotWithShape="0">
                <a:prstClr val="black">
                  <a:alpha val="40000"/>
                </a:prstClr>
              </a:outerShdw>
            </a:effectLst>
            <a:latin typeface="AR P丸ゴシック体E" pitchFamily="50" charset="-128"/>
            <a:ea typeface="AR P丸ゴシック体E" pitchFamily="50" charset="-128"/>
          </a:endParaRPr>
        </a:p>
        <a:p>
          <a:pPr algn="ctr" rtl="0">
            <a:lnSpc>
              <a:spcPts val="1300"/>
            </a:lnSpc>
            <a:defRPr sz="1000"/>
          </a:pPr>
          <a:r>
            <a:rPr lang="ja-JP" altLang="en-US" sz="1100" b="0" i="0" u="none" strike="noStrike" baseline="0">
              <a:ln>
                <a:noFill/>
              </a:ln>
              <a:solidFill>
                <a:schemeClr val="accent5">
                  <a:lumMod val="75000"/>
                </a:schemeClr>
              </a:solidFill>
              <a:effectLst/>
              <a:latin typeface="AR丸ゴシック体M" pitchFamily="49" charset="-128"/>
              <a:ea typeface="AR丸ゴシック体M" pitchFamily="49" charset="-128"/>
            </a:rPr>
            <a:t>岩手県高体連 会計様式集 目次</a:t>
          </a:r>
          <a:endParaRPr lang="en-US" altLang="ja-JP" sz="1100" b="0" i="0" u="none" strike="noStrike" baseline="0">
            <a:ln>
              <a:noFill/>
            </a:ln>
            <a:solidFill>
              <a:schemeClr val="accent5">
                <a:lumMod val="75000"/>
              </a:schemeClr>
            </a:solidFill>
            <a:effectLst/>
            <a:latin typeface="AR丸ゴシック体M" pitchFamily="49" charset="-128"/>
            <a:ea typeface="AR丸ゴシック体M" pitchFamily="49" charset="-128"/>
          </a:endParaRPr>
        </a:p>
      </xdr:txBody>
    </xdr:sp>
    <xdr:clientData/>
  </xdr:twoCellAnchor>
  <xdr:twoCellAnchor editAs="oneCell">
    <xdr:from>
      <xdr:col>4</xdr:col>
      <xdr:colOff>1690370</xdr:colOff>
      <xdr:row>0</xdr:row>
      <xdr:rowOff>325120</xdr:rowOff>
    </xdr:from>
    <xdr:to>
      <xdr:col>4</xdr:col>
      <xdr:colOff>1991234</xdr:colOff>
      <xdr:row>0</xdr:row>
      <xdr:rowOff>603350</xdr:rowOff>
    </xdr:to>
    <xdr:pic>
      <xdr:nvPicPr>
        <xdr:cNvPr id="8221" name="Picture 7">
          <a:extLst>
            <a:ext uri="{FF2B5EF4-FFF2-40B4-BE49-F238E27FC236}">
              <a16:creationId xmlns:a16="http://schemas.microsoft.com/office/drawing/2014/main" id="{1989B87A-05CE-4590-B065-FE9701648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45690" y="325120"/>
          <a:ext cx="300864" cy="278230"/>
        </a:xfrm>
        <a:prstGeom prst="rect">
          <a:avLst/>
        </a:prstGeom>
        <a:noFill/>
        <a:ln w="9525">
          <a:noFill/>
          <a:miter lim="800000"/>
          <a:headEnd/>
          <a:tailEnd/>
        </a:ln>
        <a:effectLst>
          <a:outerShdw blurRad="50800" dist="38100" dir="2700000" algn="tl" rotWithShape="0">
            <a:prstClr val="black">
              <a:alpha val="40000"/>
            </a:prst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89535</xdr:colOff>
      <xdr:row>12</xdr:row>
      <xdr:rowOff>39370</xdr:rowOff>
    </xdr:from>
    <xdr:to>
      <xdr:col>8</xdr:col>
      <xdr:colOff>834582</xdr:colOff>
      <xdr:row>12</xdr:row>
      <xdr:rowOff>290422</xdr:rowOff>
    </xdr:to>
    <xdr:sp macro="" textlink="">
      <xdr:nvSpPr>
        <xdr:cNvPr id="2" name="楕円 1">
          <a:extLst>
            <a:ext uri="{FF2B5EF4-FFF2-40B4-BE49-F238E27FC236}">
              <a16:creationId xmlns:a16="http://schemas.microsoft.com/office/drawing/2014/main" id="{C5CE2B21-7B56-455D-9915-EE9ABCB45352}"/>
            </a:ext>
          </a:extLst>
        </xdr:cNvPr>
        <xdr:cNvSpPr/>
      </xdr:nvSpPr>
      <xdr:spPr>
        <a:xfrm>
          <a:off x="10658475" y="2822575"/>
          <a:ext cx="828675" cy="25105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80009</xdr:colOff>
      <xdr:row>13</xdr:row>
      <xdr:rowOff>26670</xdr:rowOff>
    </xdr:from>
    <xdr:to>
      <xdr:col>8</xdr:col>
      <xdr:colOff>834390</xdr:colOff>
      <xdr:row>13</xdr:row>
      <xdr:rowOff>277722</xdr:rowOff>
    </xdr:to>
    <xdr:sp macro="" textlink="">
      <xdr:nvSpPr>
        <xdr:cNvPr id="3" name="楕円 1">
          <a:extLst>
            <a:ext uri="{FF2B5EF4-FFF2-40B4-BE49-F238E27FC236}">
              <a16:creationId xmlns:a16="http://schemas.microsoft.com/office/drawing/2014/main" id="{9CC3DC55-BC92-4019-AE1A-8EE5349351C0}"/>
            </a:ext>
          </a:extLst>
        </xdr:cNvPr>
        <xdr:cNvSpPr/>
      </xdr:nvSpPr>
      <xdr:spPr>
        <a:xfrm>
          <a:off x="10648949" y="3114675"/>
          <a:ext cx="838201" cy="25105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1738629</xdr:colOff>
      <xdr:row>14</xdr:row>
      <xdr:rowOff>26671</xdr:rowOff>
    </xdr:from>
    <xdr:to>
      <xdr:col>8</xdr:col>
      <xdr:colOff>3363813</xdr:colOff>
      <xdr:row>16</xdr:row>
      <xdr:rowOff>293370</xdr:rowOff>
    </xdr:to>
    <xdr:sp macro="" textlink="">
      <xdr:nvSpPr>
        <xdr:cNvPr id="8" name="角丸四角形吹き出し 7">
          <a:extLst>
            <a:ext uri="{FF2B5EF4-FFF2-40B4-BE49-F238E27FC236}">
              <a16:creationId xmlns:a16="http://schemas.microsoft.com/office/drawing/2014/main" id="{96F93874-511F-4704-9426-D1FE2BED119D}"/>
            </a:ext>
          </a:extLst>
        </xdr:cNvPr>
        <xdr:cNvSpPr/>
      </xdr:nvSpPr>
      <xdr:spPr>
        <a:xfrm>
          <a:off x="12490449" y="3419476"/>
          <a:ext cx="1800225" cy="876299"/>
        </a:xfrm>
        <a:prstGeom prst="wedgeRoundRectCallout">
          <a:avLst>
            <a:gd name="adj1" fmla="val -40082"/>
            <a:gd name="adj2" fmla="val -6954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lnSpc>
              <a:spcPts val="1100"/>
            </a:lnSpc>
          </a:pPr>
          <a:r>
            <a:rPr lang="ja-JP" altLang="en-US" sz="1050">
              <a:solidFill>
                <a:srgbClr val="FF0000"/>
              </a:solidFill>
              <a:effectLst/>
              <a:latin typeface="ＭＳ Ｐゴシック" panose="020B0600070205080204" pitchFamily="50" charset="-128"/>
              <a:ea typeface="ＭＳ Ｐゴシック" panose="020B0600070205080204" pitchFamily="50" charset="-128"/>
            </a:rPr>
            <a:t>不要な摘要は削除</a:t>
          </a:r>
          <a:endParaRPr lang="en-US" altLang="ja-JP" sz="1050">
            <a:solidFill>
              <a:srgbClr val="FF0000"/>
            </a:solidFill>
            <a:effectLst/>
            <a:latin typeface="ＭＳ Ｐゴシック" panose="020B0600070205080204" pitchFamily="50" charset="-128"/>
            <a:ea typeface="ＭＳ Ｐゴシック" panose="020B0600070205080204" pitchFamily="50" charset="-128"/>
          </a:endParaRPr>
        </a:p>
        <a:p>
          <a:pPr rtl="0">
            <a:lnSpc>
              <a:spcPts val="1100"/>
            </a:lnSpc>
          </a:pPr>
          <a:r>
            <a:rPr lang="ja-JP" altLang="en-US" sz="1050">
              <a:solidFill>
                <a:srgbClr val="FF0000"/>
              </a:solidFill>
              <a:effectLst/>
              <a:latin typeface="ＭＳ Ｐゴシック" panose="020B0600070205080204" pitchFamily="50" charset="-128"/>
              <a:ea typeface="ＭＳ Ｐゴシック" panose="020B0600070205080204" pitchFamily="50" charset="-128"/>
            </a:rPr>
            <a:t>この場合は</a:t>
          </a:r>
          <a:r>
            <a:rPr lang="en-US" altLang="ja-JP" sz="1050">
              <a:solidFill>
                <a:srgbClr val="FF0000"/>
              </a:solidFill>
              <a:effectLst/>
              <a:latin typeface="ＭＳ Ｐゴシック" panose="020B0600070205080204" pitchFamily="50" charset="-128"/>
              <a:ea typeface="ＭＳ Ｐゴシック" panose="020B0600070205080204" pitchFamily="50" charset="-128"/>
            </a:rPr>
            <a:t>70</a:t>
          </a:r>
          <a:r>
            <a:rPr lang="ja-JP" altLang="en-US" sz="1050">
              <a:solidFill>
                <a:srgbClr val="FF0000"/>
              </a:solidFill>
              <a:effectLst/>
              <a:latin typeface="ＭＳ Ｐゴシック" panose="020B0600070205080204" pitchFamily="50" charset="-128"/>
              <a:ea typeface="ＭＳ Ｐゴシック" panose="020B0600070205080204" pitchFamily="50" charset="-128"/>
            </a:rPr>
            <a:t>周年記念強化事業費の記載を削除</a:t>
          </a:r>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1753235</xdr:colOff>
      <xdr:row>5</xdr:row>
      <xdr:rowOff>247650</xdr:rowOff>
    </xdr:from>
    <xdr:to>
      <xdr:col>10</xdr:col>
      <xdr:colOff>2459400</xdr:colOff>
      <xdr:row>7</xdr:row>
      <xdr:rowOff>265490</xdr:rowOff>
    </xdr:to>
    <xdr:sp macro="" textlink="">
      <xdr:nvSpPr>
        <xdr:cNvPr id="3" name="四角形: 角を丸くする 2">
          <a:extLst>
            <a:ext uri="{FF2B5EF4-FFF2-40B4-BE49-F238E27FC236}">
              <a16:creationId xmlns:a16="http://schemas.microsoft.com/office/drawing/2014/main" id="{49681AC2-71A0-4D6B-821E-5741373DE02B}"/>
            </a:ext>
          </a:extLst>
        </xdr:cNvPr>
        <xdr:cNvSpPr/>
      </xdr:nvSpPr>
      <xdr:spPr>
        <a:xfrm>
          <a:off x="13027025" y="1171575"/>
          <a:ext cx="790575" cy="635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rgbClr val="FF0000"/>
              </a:solidFill>
            </a:rPr>
            <a:t>専門部部長印</a:t>
          </a:r>
        </a:p>
      </xdr:txBody>
    </xdr:sp>
    <xdr:clientData/>
  </xdr:twoCellAnchor>
  <xdr:twoCellAnchor>
    <xdr:from>
      <xdr:col>10</xdr:col>
      <xdr:colOff>0</xdr:colOff>
      <xdr:row>11</xdr:row>
      <xdr:rowOff>41275</xdr:rowOff>
    </xdr:from>
    <xdr:to>
      <xdr:col>10</xdr:col>
      <xdr:colOff>745047</xdr:colOff>
      <xdr:row>11</xdr:row>
      <xdr:rowOff>292327</xdr:rowOff>
    </xdr:to>
    <xdr:sp macro="" textlink="">
      <xdr:nvSpPr>
        <xdr:cNvPr id="6" name="楕円 1">
          <a:extLst>
            <a:ext uri="{FF2B5EF4-FFF2-40B4-BE49-F238E27FC236}">
              <a16:creationId xmlns:a16="http://schemas.microsoft.com/office/drawing/2014/main" id="{E0044807-FC36-48AD-B5A6-D3E81DB09197}"/>
            </a:ext>
          </a:extLst>
        </xdr:cNvPr>
        <xdr:cNvSpPr/>
      </xdr:nvSpPr>
      <xdr:spPr>
        <a:xfrm>
          <a:off x="11068050" y="2794000"/>
          <a:ext cx="828675" cy="25105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80009</xdr:colOff>
      <xdr:row>12</xdr:row>
      <xdr:rowOff>19050</xdr:rowOff>
    </xdr:from>
    <xdr:to>
      <xdr:col>10</xdr:col>
      <xdr:colOff>834390</xdr:colOff>
      <xdr:row>12</xdr:row>
      <xdr:rowOff>277947</xdr:rowOff>
    </xdr:to>
    <xdr:sp macro="" textlink="">
      <xdr:nvSpPr>
        <xdr:cNvPr id="7" name="楕円 1">
          <a:extLst>
            <a:ext uri="{FF2B5EF4-FFF2-40B4-BE49-F238E27FC236}">
              <a16:creationId xmlns:a16="http://schemas.microsoft.com/office/drawing/2014/main" id="{F52BC828-0158-4726-B292-BA72E247DB0D}"/>
            </a:ext>
          </a:extLst>
        </xdr:cNvPr>
        <xdr:cNvSpPr/>
      </xdr:nvSpPr>
      <xdr:spPr>
        <a:xfrm>
          <a:off x="10648949" y="3114675"/>
          <a:ext cx="838201" cy="25105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24</xdr:col>
      <xdr:colOff>30480</xdr:colOff>
      <xdr:row>7</xdr:row>
      <xdr:rowOff>152400</xdr:rowOff>
    </xdr:from>
    <xdr:ext cx="362309" cy="463550"/>
    <xdr:sp macro="" textlink="">
      <xdr:nvSpPr>
        <xdr:cNvPr id="42" name="楕円 1">
          <a:extLst>
            <a:ext uri="{FF2B5EF4-FFF2-40B4-BE49-F238E27FC236}">
              <a16:creationId xmlns:a16="http://schemas.microsoft.com/office/drawing/2014/main" id="{A711791C-4322-4D9B-BC0C-28B7D7F4F14A}"/>
            </a:ext>
          </a:extLst>
        </xdr:cNvPr>
        <xdr:cNvSpPr/>
      </xdr:nvSpPr>
      <xdr:spPr>
        <a:xfrm>
          <a:off x="14011275" y="1704975"/>
          <a:ext cx="400050"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261620</xdr:colOff>
      <xdr:row>8</xdr:row>
      <xdr:rowOff>311150</xdr:rowOff>
    </xdr:from>
    <xdr:ext cx="380728" cy="463550"/>
    <xdr:sp macro="" textlink="">
      <xdr:nvSpPr>
        <xdr:cNvPr id="43" name="楕円 3">
          <a:extLst>
            <a:ext uri="{FF2B5EF4-FFF2-40B4-BE49-F238E27FC236}">
              <a16:creationId xmlns:a16="http://schemas.microsoft.com/office/drawing/2014/main" id="{DDC4AFAE-953C-48B5-83B5-24A41F5051D4}"/>
            </a:ext>
          </a:extLst>
        </xdr:cNvPr>
        <xdr:cNvSpPr/>
      </xdr:nvSpPr>
      <xdr:spPr>
        <a:xfrm>
          <a:off x="14265275" y="206375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250190</xdr:colOff>
      <xdr:row>10</xdr:row>
      <xdr:rowOff>316230</xdr:rowOff>
    </xdr:from>
    <xdr:ext cx="336898" cy="471276"/>
    <xdr:sp macro="" textlink="">
      <xdr:nvSpPr>
        <xdr:cNvPr id="44" name="楕円 7">
          <a:extLst>
            <a:ext uri="{FF2B5EF4-FFF2-40B4-BE49-F238E27FC236}">
              <a16:creationId xmlns:a16="http://schemas.microsoft.com/office/drawing/2014/main" id="{DD9B95D8-590D-4422-AC68-44600D944107}"/>
            </a:ext>
          </a:extLst>
        </xdr:cNvPr>
        <xdr:cNvSpPr/>
      </xdr:nvSpPr>
      <xdr:spPr>
        <a:xfrm>
          <a:off x="14246225" y="2781300"/>
          <a:ext cx="345115"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217170</xdr:colOff>
      <xdr:row>12</xdr:row>
      <xdr:rowOff>342900</xdr:rowOff>
    </xdr:from>
    <xdr:ext cx="426720" cy="463550"/>
    <xdr:sp macro="" textlink="">
      <xdr:nvSpPr>
        <xdr:cNvPr id="45" name="楕円 11">
          <a:extLst>
            <a:ext uri="{FF2B5EF4-FFF2-40B4-BE49-F238E27FC236}">
              <a16:creationId xmlns:a16="http://schemas.microsoft.com/office/drawing/2014/main" id="{2410C01F-F7B1-4B5D-9F8F-B200AE579426}"/>
            </a:ext>
          </a:extLst>
        </xdr:cNvPr>
        <xdr:cNvSpPr/>
      </xdr:nvSpPr>
      <xdr:spPr>
        <a:xfrm>
          <a:off x="14220825" y="3505200"/>
          <a:ext cx="400050"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0</xdr:colOff>
      <xdr:row>14</xdr:row>
      <xdr:rowOff>0</xdr:rowOff>
    </xdr:from>
    <xdr:ext cx="352238" cy="463550"/>
    <xdr:sp macro="" textlink="">
      <xdr:nvSpPr>
        <xdr:cNvPr id="46" name="楕円 13">
          <a:extLst>
            <a:ext uri="{FF2B5EF4-FFF2-40B4-BE49-F238E27FC236}">
              <a16:creationId xmlns:a16="http://schemas.microsoft.com/office/drawing/2014/main" id="{6B46CCE9-C9B3-4F61-8916-4381927A611A}"/>
            </a:ext>
          </a:extLst>
        </xdr:cNvPr>
        <xdr:cNvSpPr/>
      </xdr:nvSpPr>
      <xdr:spPr>
        <a:xfrm>
          <a:off x="13973175" y="3867150"/>
          <a:ext cx="390525"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212090</xdr:colOff>
      <xdr:row>14</xdr:row>
      <xdr:rowOff>317500</xdr:rowOff>
    </xdr:from>
    <xdr:ext cx="390525" cy="463550"/>
    <xdr:sp macro="" textlink="">
      <xdr:nvSpPr>
        <xdr:cNvPr id="47" name="楕円 15">
          <a:extLst>
            <a:ext uri="{FF2B5EF4-FFF2-40B4-BE49-F238E27FC236}">
              <a16:creationId xmlns:a16="http://schemas.microsoft.com/office/drawing/2014/main" id="{6BD2E29C-1357-4A24-B32A-1167FF7A3A28}"/>
            </a:ext>
          </a:extLst>
        </xdr:cNvPr>
        <xdr:cNvSpPr/>
      </xdr:nvSpPr>
      <xdr:spPr>
        <a:xfrm>
          <a:off x="14208125" y="4184650"/>
          <a:ext cx="390525"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0</xdr:colOff>
      <xdr:row>16</xdr:row>
      <xdr:rowOff>0</xdr:rowOff>
    </xdr:from>
    <xdr:ext cx="352238" cy="463550"/>
    <xdr:sp macro="" textlink="">
      <xdr:nvSpPr>
        <xdr:cNvPr id="48" name="楕円 17">
          <a:extLst>
            <a:ext uri="{FF2B5EF4-FFF2-40B4-BE49-F238E27FC236}">
              <a16:creationId xmlns:a16="http://schemas.microsoft.com/office/drawing/2014/main" id="{EB873C64-4868-4DCD-B452-C21A6187BB50}"/>
            </a:ext>
          </a:extLst>
        </xdr:cNvPr>
        <xdr:cNvSpPr/>
      </xdr:nvSpPr>
      <xdr:spPr>
        <a:xfrm>
          <a:off x="13973175" y="4572000"/>
          <a:ext cx="390525"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264795</xdr:colOff>
      <xdr:row>16</xdr:row>
      <xdr:rowOff>317500</xdr:rowOff>
    </xdr:from>
    <xdr:ext cx="345920" cy="463550"/>
    <xdr:sp macro="" textlink="">
      <xdr:nvSpPr>
        <xdr:cNvPr id="49" name="楕円 19">
          <a:extLst>
            <a:ext uri="{FF2B5EF4-FFF2-40B4-BE49-F238E27FC236}">
              <a16:creationId xmlns:a16="http://schemas.microsoft.com/office/drawing/2014/main" id="{FAA4794E-19BC-4752-9493-621C2C53E539}"/>
            </a:ext>
          </a:extLst>
        </xdr:cNvPr>
        <xdr:cNvSpPr/>
      </xdr:nvSpPr>
      <xdr:spPr>
        <a:xfrm>
          <a:off x="14268450" y="4889500"/>
          <a:ext cx="337272"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0</xdr:colOff>
      <xdr:row>18</xdr:row>
      <xdr:rowOff>0</xdr:rowOff>
    </xdr:from>
    <xdr:ext cx="352238" cy="463550"/>
    <xdr:sp macro="" textlink="">
      <xdr:nvSpPr>
        <xdr:cNvPr id="50" name="楕円 21">
          <a:extLst>
            <a:ext uri="{FF2B5EF4-FFF2-40B4-BE49-F238E27FC236}">
              <a16:creationId xmlns:a16="http://schemas.microsoft.com/office/drawing/2014/main" id="{BE7CAC07-F261-488E-884E-6814DA7251CF}"/>
            </a:ext>
          </a:extLst>
        </xdr:cNvPr>
        <xdr:cNvSpPr/>
      </xdr:nvSpPr>
      <xdr:spPr>
        <a:xfrm>
          <a:off x="13973175" y="5276850"/>
          <a:ext cx="390525"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243840</xdr:colOff>
      <xdr:row>18</xdr:row>
      <xdr:rowOff>311150</xdr:rowOff>
    </xdr:from>
    <xdr:ext cx="321393" cy="463550"/>
    <xdr:sp macro="" textlink="">
      <xdr:nvSpPr>
        <xdr:cNvPr id="51" name="楕円 24">
          <a:extLst>
            <a:ext uri="{FF2B5EF4-FFF2-40B4-BE49-F238E27FC236}">
              <a16:creationId xmlns:a16="http://schemas.microsoft.com/office/drawing/2014/main" id="{E7252FF5-CF76-4D7D-9BA0-97BBBAF667CF}"/>
            </a:ext>
          </a:extLst>
        </xdr:cNvPr>
        <xdr:cNvSpPr/>
      </xdr:nvSpPr>
      <xdr:spPr>
        <a:xfrm>
          <a:off x="14239875" y="5588000"/>
          <a:ext cx="345498"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0</xdr:colOff>
      <xdr:row>20</xdr:row>
      <xdr:rowOff>0</xdr:rowOff>
    </xdr:from>
    <xdr:ext cx="352238" cy="463550"/>
    <xdr:sp macro="" textlink="">
      <xdr:nvSpPr>
        <xdr:cNvPr id="52" name="楕円 26">
          <a:extLst>
            <a:ext uri="{FF2B5EF4-FFF2-40B4-BE49-F238E27FC236}">
              <a16:creationId xmlns:a16="http://schemas.microsoft.com/office/drawing/2014/main" id="{5C41B14B-BE6A-41C4-AD32-99F8ADA2555F}"/>
            </a:ext>
          </a:extLst>
        </xdr:cNvPr>
        <xdr:cNvSpPr/>
      </xdr:nvSpPr>
      <xdr:spPr>
        <a:xfrm>
          <a:off x="13973175" y="5981700"/>
          <a:ext cx="390525"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247015</xdr:colOff>
      <xdr:row>20</xdr:row>
      <xdr:rowOff>316230</xdr:rowOff>
    </xdr:from>
    <xdr:ext cx="313741" cy="471276"/>
    <xdr:sp macro="" textlink="">
      <xdr:nvSpPr>
        <xdr:cNvPr id="53" name="楕円 28">
          <a:extLst>
            <a:ext uri="{FF2B5EF4-FFF2-40B4-BE49-F238E27FC236}">
              <a16:creationId xmlns:a16="http://schemas.microsoft.com/office/drawing/2014/main" id="{C44E2536-9421-49B0-A808-35C32039B380}"/>
            </a:ext>
          </a:extLst>
        </xdr:cNvPr>
        <xdr:cNvSpPr/>
      </xdr:nvSpPr>
      <xdr:spPr>
        <a:xfrm>
          <a:off x="14243050" y="6305550"/>
          <a:ext cx="337272"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0</xdr:colOff>
      <xdr:row>22</xdr:row>
      <xdr:rowOff>0</xdr:rowOff>
    </xdr:from>
    <xdr:ext cx="352238" cy="463550"/>
    <xdr:sp macro="" textlink="">
      <xdr:nvSpPr>
        <xdr:cNvPr id="54" name="楕円 30">
          <a:extLst>
            <a:ext uri="{FF2B5EF4-FFF2-40B4-BE49-F238E27FC236}">
              <a16:creationId xmlns:a16="http://schemas.microsoft.com/office/drawing/2014/main" id="{49D77D2B-B52A-4744-9E23-67D39CAC7EA5}"/>
            </a:ext>
          </a:extLst>
        </xdr:cNvPr>
        <xdr:cNvSpPr/>
      </xdr:nvSpPr>
      <xdr:spPr>
        <a:xfrm>
          <a:off x="13973175" y="6686550"/>
          <a:ext cx="390525"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217170</xdr:colOff>
      <xdr:row>22</xdr:row>
      <xdr:rowOff>316230</xdr:rowOff>
    </xdr:from>
    <xdr:ext cx="426720" cy="471276"/>
    <xdr:sp macro="" textlink="">
      <xdr:nvSpPr>
        <xdr:cNvPr id="55" name="楕円 32">
          <a:extLst>
            <a:ext uri="{FF2B5EF4-FFF2-40B4-BE49-F238E27FC236}">
              <a16:creationId xmlns:a16="http://schemas.microsoft.com/office/drawing/2014/main" id="{631D5838-70B3-4343-83A3-2B98B4EA104C}"/>
            </a:ext>
          </a:extLst>
        </xdr:cNvPr>
        <xdr:cNvSpPr/>
      </xdr:nvSpPr>
      <xdr:spPr>
        <a:xfrm>
          <a:off x="14220825" y="7010400"/>
          <a:ext cx="400050"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0</xdr:colOff>
      <xdr:row>24</xdr:row>
      <xdr:rowOff>0</xdr:rowOff>
    </xdr:from>
    <xdr:ext cx="352238" cy="463550"/>
    <xdr:sp macro="" textlink="">
      <xdr:nvSpPr>
        <xdr:cNvPr id="56" name="楕円 34">
          <a:extLst>
            <a:ext uri="{FF2B5EF4-FFF2-40B4-BE49-F238E27FC236}">
              <a16:creationId xmlns:a16="http://schemas.microsoft.com/office/drawing/2014/main" id="{AC13AB64-6625-47CB-ACE6-D6C6C9E596DF}"/>
            </a:ext>
          </a:extLst>
        </xdr:cNvPr>
        <xdr:cNvSpPr/>
      </xdr:nvSpPr>
      <xdr:spPr>
        <a:xfrm>
          <a:off x="13973175" y="7391400"/>
          <a:ext cx="390525"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250190</xdr:colOff>
      <xdr:row>24</xdr:row>
      <xdr:rowOff>330200</xdr:rowOff>
    </xdr:from>
    <xdr:ext cx="336898" cy="463550"/>
    <xdr:sp macro="" textlink="">
      <xdr:nvSpPr>
        <xdr:cNvPr id="57" name="楕円 36">
          <a:extLst>
            <a:ext uri="{FF2B5EF4-FFF2-40B4-BE49-F238E27FC236}">
              <a16:creationId xmlns:a16="http://schemas.microsoft.com/office/drawing/2014/main" id="{FC0A9DA3-099A-4D94-9C1A-696E81F92489}"/>
            </a:ext>
          </a:extLst>
        </xdr:cNvPr>
        <xdr:cNvSpPr/>
      </xdr:nvSpPr>
      <xdr:spPr>
        <a:xfrm>
          <a:off x="14246225" y="7721600"/>
          <a:ext cx="345115"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0</xdr:colOff>
      <xdr:row>26</xdr:row>
      <xdr:rowOff>0</xdr:rowOff>
    </xdr:from>
    <xdr:ext cx="352238" cy="463550"/>
    <xdr:sp macro="" textlink="">
      <xdr:nvSpPr>
        <xdr:cNvPr id="58" name="楕円 38">
          <a:extLst>
            <a:ext uri="{FF2B5EF4-FFF2-40B4-BE49-F238E27FC236}">
              <a16:creationId xmlns:a16="http://schemas.microsoft.com/office/drawing/2014/main" id="{15328061-6050-4EB8-83B8-30D6226AA2FA}"/>
            </a:ext>
          </a:extLst>
        </xdr:cNvPr>
        <xdr:cNvSpPr/>
      </xdr:nvSpPr>
      <xdr:spPr>
        <a:xfrm>
          <a:off x="13973175" y="8096250"/>
          <a:ext cx="390525"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24</xdr:col>
      <xdr:colOff>247015</xdr:colOff>
      <xdr:row>26</xdr:row>
      <xdr:rowOff>330200</xdr:rowOff>
    </xdr:from>
    <xdr:ext cx="313741" cy="463550"/>
    <xdr:sp macro="" textlink="">
      <xdr:nvSpPr>
        <xdr:cNvPr id="59" name="楕円 40">
          <a:extLst>
            <a:ext uri="{FF2B5EF4-FFF2-40B4-BE49-F238E27FC236}">
              <a16:creationId xmlns:a16="http://schemas.microsoft.com/office/drawing/2014/main" id="{7B8D5ACC-3C1C-4DA0-B092-7C09BFC10594}"/>
            </a:ext>
          </a:extLst>
        </xdr:cNvPr>
        <xdr:cNvSpPr/>
      </xdr:nvSpPr>
      <xdr:spPr>
        <a:xfrm>
          <a:off x="14243050" y="8426450"/>
          <a:ext cx="337272"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twoCellAnchor>
    <xdr:from>
      <xdr:col>14</xdr:col>
      <xdr:colOff>17780</xdr:colOff>
      <xdr:row>10</xdr:row>
      <xdr:rowOff>152400</xdr:rowOff>
    </xdr:from>
    <xdr:to>
      <xdr:col>23</xdr:col>
      <xdr:colOff>392446</xdr:colOff>
      <xdr:row>10</xdr:row>
      <xdr:rowOff>158750</xdr:rowOff>
    </xdr:to>
    <xdr:cxnSp macro="">
      <xdr:nvCxnSpPr>
        <xdr:cNvPr id="60" name="直線コネクタ 59">
          <a:extLst>
            <a:ext uri="{FF2B5EF4-FFF2-40B4-BE49-F238E27FC236}">
              <a16:creationId xmlns:a16="http://schemas.microsoft.com/office/drawing/2014/main" id="{033E7971-CF3B-431B-A378-B20929C11A25}"/>
            </a:ext>
          </a:extLst>
        </xdr:cNvPr>
        <xdr:cNvCxnSpPr/>
      </xdr:nvCxnSpPr>
      <xdr:spPr>
        <a:xfrm>
          <a:off x="7959725" y="2609850"/>
          <a:ext cx="5984895" cy="63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17780</xdr:colOff>
      <xdr:row>10</xdr:row>
      <xdr:rowOff>196850</xdr:rowOff>
    </xdr:from>
    <xdr:to>
      <xdr:col>23</xdr:col>
      <xdr:colOff>392446</xdr:colOff>
      <xdr:row>10</xdr:row>
      <xdr:rowOff>203200</xdr:rowOff>
    </xdr:to>
    <xdr:cxnSp macro="">
      <xdr:nvCxnSpPr>
        <xdr:cNvPr id="61" name="直線コネクタ 60">
          <a:extLst>
            <a:ext uri="{FF2B5EF4-FFF2-40B4-BE49-F238E27FC236}">
              <a16:creationId xmlns:a16="http://schemas.microsoft.com/office/drawing/2014/main" id="{5B0FA9C7-9946-4E5A-86F7-59947A33EE10}"/>
            </a:ext>
          </a:extLst>
        </xdr:cNvPr>
        <xdr:cNvCxnSpPr/>
      </xdr:nvCxnSpPr>
      <xdr:spPr>
        <a:xfrm>
          <a:off x="7959725" y="2654300"/>
          <a:ext cx="5984895" cy="63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33655</xdr:colOff>
      <xdr:row>12</xdr:row>
      <xdr:rowOff>158750</xdr:rowOff>
    </xdr:from>
    <xdr:to>
      <xdr:col>23</xdr:col>
      <xdr:colOff>406371</xdr:colOff>
      <xdr:row>12</xdr:row>
      <xdr:rowOff>165100</xdr:rowOff>
    </xdr:to>
    <xdr:cxnSp macro="">
      <xdr:nvCxnSpPr>
        <xdr:cNvPr id="62" name="直線コネクタ 61">
          <a:extLst>
            <a:ext uri="{FF2B5EF4-FFF2-40B4-BE49-F238E27FC236}">
              <a16:creationId xmlns:a16="http://schemas.microsoft.com/office/drawing/2014/main" id="{20FD4618-84D0-49C9-8F21-A6BF27E7DB55}"/>
            </a:ext>
          </a:extLst>
        </xdr:cNvPr>
        <xdr:cNvCxnSpPr/>
      </xdr:nvCxnSpPr>
      <xdr:spPr>
        <a:xfrm>
          <a:off x="7975600" y="3321050"/>
          <a:ext cx="5975320" cy="63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33655</xdr:colOff>
      <xdr:row>12</xdr:row>
      <xdr:rowOff>203200</xdr:rowOff>
    </xdr:from>
    <xdr:to>
      <xdr:col>23</xdr:col>
      <xdr:colOff>406371</xdr:colOff>
      <xdr:row>12</xdr:row>
      <xdr:rowOff>206375</xdr:rowOff>
    </xdr:to>
    <xdr:cxnSp macro="">
      <xdr:nvCxnSpPr>
        <xdr:cNvPr id="63" name="直線コネクタ 62">
          <a:extLst>
            <a:ext uri="{FF2B5EF4-FFF2-40B4-BE49-F238E27FC236}">
              <a16:creationId xmlns:a16="http://schemas.microsoft.com/office/drawing/2014/main" id="{C1B8A385-1571-4D9E-A3DB-9BCDD898D164}"/>
            </a:ext>
          </a:extLst>
        </xdr:cNvPr>
        <xdr:cNvCxnSpPr/>
      </xdr:nvCxnSpPr>
      <xdr:spPr>
        <a:xfrm>
          <a:off x="7975600" y="3365500"/>
          <a:ext cx="5975320" cy="63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676275</xdr:colOff>
      <xdr:row>9</xdr:row>
      <xdr:rowOff>319405</xdr:rowOff>
    </xdr:from>
    <xdr:ext cx="408637" cy="471276"/>
    <xdr:sp macro="" textlink="">
      <xdr:nvSpPr>
        <xdr:cNvPr id="64" name="楕円 50">
          <a:extLst>
            <a:ext uri="{FF2B5EF4-FFF2-40B4-BE49-F238E27FC236}">
              <a16:creationId xmlns:a16="http://schemas.microsoft.com/office/drawing/2014/main" id="{7B547F0D-315B-4C0F-820B-F152C14B7935}"/>
            </a:ext>
          </a:extLst>
        </xdr:cNvPr>
        <xdr:cNvSpPr/>
      </xdr:nvSpPr>
      <xdr:spPr>
        <a:xfrm>
          <a:off x="10591800" y="2432050"/>
          <a:ext cx="322608"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訂正</a:t>
          </a:r>
        </a:p>
      </xdr:txBody>
    </xdr:sp>
    <xdr:clientData/>
  </xdr:oneCellAnchor>
  <xdr:oneCellAnchor>
    <xdr:from>
      <xdr:col>16</xdr:col>
      <xdr:colOff>673100</xdr:colOff>
      <xdr:row>11</xdr:row>
      <xdr:rowOff>298450</xdr:rowOff>
    </xdr:from>
    <xdr:ext cx="418603" cy="463550"/>
    <xdr:sp macro="" textlink="">
      <xdr:nvSpPr>
        <xdr:cNvPr id="65" name="楕円 52">
          <a:extLst>
            <a:ext uri="{FF2B5EF4-FFF2-40B4-BE49-F238E27FC236}">
              <a16:creationId xmlns:a16="http://schemas.microsoft.com/office/drawing/2014/main" id="{0DD5C2E8-1C1E-433E-BA94-E772FB4459E3}"/>
            </a:ext>
          </a:extLst>
        </xdr:cNvPr>
        <xdr:cNvSpPr/>
      </xdr:nvSpPr>
      <xdr:spPr>
        <a:xfrm>
          <a:off x="10588625" y="3108325"/>
          <a:ext cx="330476"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訂正</a:t>
          </a:r>
        </a:p>
      </xdr:txBody>
    </xdr:sp>
    <xdr:clientData/>
  </xdr:oneCellAnchor>
  <xdr:twoCellAnchor>
    <xdr:from>
      <xdr:col>22</xdr:col>
      <xdr:colOff>502285</xdr:colOff>
      <xdr:row>10</xdr:row>
      <xdr:rowOff>12700</xdr:rowOff>
    </xdr:from>
    <xdr:to>
      <xdr:col>22</xdr:col>
      <xdr:colOff>599000</xdr:colOff>
      <xdr:row>10</xdr:row>
      <xdr:rowOff>152400</xdr:rowOff>
    </xdr:to>
    <xdr:sp macro="" textlink="">
      <xdr:nvSpPr>
        <xdr:cNvPr id="68" name="テキスト ボックス 67">
          <a:extLst>
            <a:ext uri="{FF2B5EF4-FFF2-40B4-BE49-F238E27FC236}">
              <a16:creationId xmlns:a16="http://schemas.microsoft.com/office/drawing/2014/main" id="{2651527C-66CD-4751-AC3A-0651DF4E5A70}"/>
            </a:ext>
          </a:extLst>
        </xdr:cNvPr>
        <xdr:cNvSpPr txBox="1"/>
      </xdr:nvSpPr>
      <xdr:spPr>
        <a:xfrm>
          <a:off x="13328650" y="2470150"/>
          <a:ext cx="104775" cy="13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kumimoji="1" lang="ja-JP" altLang="en-US" sz="900">
              <a:solidFill>
                <a:srgbClr val="FF0000"/>
              </a:solidFill>
            </a:rPr>
            <a:t>００</a:t>
          </a:r>
        </a:p>
      </xdr:txBody>
    </xdr:sp>
    <xdr:clientData/>
  </xdr:twoCellAnchor>
  <xdr:twoCellAnchor>
    <xdr:from>
      <xdr:col>22</xdr:col>
      <xdr:colOff>489585</xdr:colOff>
      <xdr:row>12</xdr:row>
      <xdr:rowOff>6350</xdr:rowOff>
    </xdr:from>
    <xdr:to>
      <xdr:col>22</xdr:col>
      <xdr:colOff>579392</xdr:colOff>
      <xdr:row>12</xdr:row>
      <xdr:rowOff>156029</xdr:rowOff>
    </xdr:to>
    <xdr:sp macro="" textlink="">
      <xdr:nvSpPr>
        <xdr:cNvPr id="69" name="テキスト ボックス 68">
          <a:extLst>
            <a:ext uri="{FF2B5EF4-FFF2-40B4-BE49-F238E27FC236}">
              <a16:creationId xmlns:a16="http://schemas.microsoft.com/office/drawing/2014/main" id="{2446A1F8-27FC-4547-ADF9-2DB61B752B64}"/>
            </a:ext>
          </a:extLst>
        </xdr:cNvPr>
        <xdr:cNvSpPr txBox="1"/>
      </xdr:nvSpPr>
      <xdr:spPr>
        <a:xfrm>
          <a:off x="13315950" y="3168650"/>
          <a:ext cx="104775" cy="149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900">
              <a:solidFill>
                <a:srgbClr val="FF0000"/>
              </a:solidFill>
            </a:rPr>
            <a:t>００</a:t>
          </a:r>
        </a:p>
      </xdr:txBody>
    </xdr:sp>
    <xdr:clientData/>
  </xdr:twoCellAnchor>
  <xdr:twoCellAnchor>
    <xdr:from>
      <xdr:col>22</xdr:col>
      <xdr:colOff>0</xdr:colOff>
      <xdr:row>28</xdr:row>
      <xdr:rowOff>165100</xdr:rowOff>
    </xdr:from>
    <xdr:to>
      <xdr:col>23</xdr:col>
      <xdr:colOff>17836</xdr:colOff>
      <xdr:row>28</xdr:row>
      <xdr:rowOff>165100</xdr:rowOff>
    </xdr:to>
    <xdr:cxnSp macro="">
      <xdr:nvCxnSpPr>
        <xdr:cNvPr id="78" name="直線コネクタ 77">
          <a:extLst>
            <a:ext uri="{FF2B5EF4-FFF2-40B4-BE49-F238E27FC236}">
              <a16:creationId xmlns:a16="http://schemas.microsoft.com/office/drawing/2014/main" id="{3BAF7935-0289-4313-AC86-A143DBF55C66}"/>
            </a:ext>
          </a:extLst>
        </xdr:cNvPr>
        <xdr:cNvCxnSpPr/>
      </xdr:nvCxnSpPr>
      <xdr:spPr>
        <a:xfrm>
          <a:off x="12773025" y="8966200"/>
          <a:ext cx="75882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xdr:colOff>
      <xdr:row>28</xdr:row>
      <xdr:rowOff>196850</xdr:rowOff>
    </xdr:from>
    <xdr:to>
      <xdr:col>23</xdr:col>
      <xdr:colOff>41355</xdr:colOff>
      <xdr:row>28</xdr:row>
      <xdr:rowOff>196850</xdr:rowOff>
    </xdr:to>
    <xdr:cxnSp macro="">
      <xdr:nvCxnSpPr>
        <xdr:cNvPr id="79" name="直線コネクタ 78">
          <a:extLst>
            <a:ext uri="{FF2B5EF4-FFF2-40B4-BE49-F238E27FC236}">
              <a16:creationId xmlns:a16="http://schemas.microsoft.com/office/drawing/2014/main" id="{39E9A11D-1BBF-48F7-8BDB-98266D4035C7}"/>
            </a:ext>
          </a:extLst>
        </xdr:cNvPr>
        <xdr:cNvCxnSpPr/>
      </xdr:nvCxnSpPr>
      <xdr:spPr>
        <a:xfrm>
          <a:off x="12779375" y="8997950"/>
          <a:ext cx="76843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130810</xdr:colOff>
      <xdr:row>27</xdr:row>
      <xdr:rowOff>342900</xdr:rowOff>
    </xdr:from>
    <xdr:to>
      <xdr:col>23</xdr:col>
      <xdr:colOff>102235</xdr:colOff>
      <xdr:row>28</xdr:row>
      <xdr:rowOff>127000</xdr:rowOff>
    </xdr:to>
    <xdr:sp macro="" textlink="">
      <xdr:nvSpPr>
        <xdr:cNvPr id="80" name="テキスト ボックス 79">
          <a:extLst>
            <a:ext uri="{FF2B5EF4-FFF2-40B4-BE49-F238E27FC236}">
              <a16:creationId xmlns:a16="http://schemas.microsoft.com/office/drawing/2014/main" id="{14E717B8-8C47-4506-96C3-9B5E22710AB2}"/>
            </a:ext>
          </a:extLst>
        </xdr:cNvPr>
        <xdr:cNvSpPr txBox="1"/>
      </xdr:nvSpPr>
      <xdr:spPr>
        <a:xfrm>
          <a:off x="12919075" y="8791575"/>
          <a:ext cx="704850" cy="136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37,000</a:t>
          </a:r>
          <a:endParaRPr kumimoji="1" lang="ja-JP" altLang="en-US" sz="1100">
            <a:solidFill>
              <a:srgbClr val="FF0000"/>
            </a:solidFill>
          </a:endParaRPr>
        </a:p>
      </xdr:txBody>
    </xdr:sp>
    <xdr:clientData/>
  </xdr:twoCellAnchor>
  <xdr:oneCellAnchor>
    <xdr:from>
      <xdr:col>21</xdr:col>
      <xdr:colOff>256540</xdr:colOff>
      <xdr:row>27</xdr:row>
      <xdr:rowOff>247650</xdr:rowOff>
    </xdr:from>
    <xdr:ext cx="353533" cy="465381"/>
    <xdr:sp macro="" textlink="">
      <xdr:nvSpPr>
        <xdr:cNvPr id="81" name="楕円 82">
          <a:extLst>
            <a:ext uri="{FF2B5EF4-FFF2-40B4-BE49-F238E27FC236}">
              <a16:creationId xmlns:a16="http://schemas.microsoft.com/office/drawing/2014/main" id="{5820C371-F49E-4822-BA09-913BF6AD4B99}"/>
            </a:ext>
          </a:extLst>
        </xdr:cNvPr>
        <xdr:cNvSpPr/>
      </xdr:nvSpPr>
      <xdr:spPr>
        <a:xfrm>
          <a:off x="12661900" y="8696325"/>
          <a:ext cx="361950" cy="4730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訂正</a:t>
          </a:r>
        </a:p>
      </xdr:txBody>
    </xdr:sp>
    <xdr:clientData/>
  </xdr:oneCellAnchor>
  <xdr:twoCellAnchor>
    <xdr:from>
      <xdr:col>21</xdr:col>
      <xdr:colOff>167640</xdr:colOff>
      <xdr:row>30</xdr:row>
      <xdr:rowOff>125730</xdr:rowOff>
    </xdr:from>
    <xdr:to>
      <xdr:col>25</xdr:col>
      <xdr:colOff>20939</xdr:colOff>
      <xdr:row>34</xdr:row>
      <xdr:rowOff>28601</xdr:rowOff>
    </xdr:to>
    <xdr:sp macro="" textlink="">
      <xdr:nvSpPr>
        <xdr:cNvPr id="2" name="角丸四角形吹き出し 1">
          <a:extLst>
            <a:ext uri="{FF2B5EF4-FFF2-40B4-BE49-F238E27FC236}">
              <a16:creationId xmlns:a16="http://schemas.microsoft.com/office/drawing/2014/main" id="{CF6D4561-A0EF-47C1-AAFD-3144E8FB729C}"/>
            </a:ext>
          </a:extLst>
        </xdr:cNvPr>
        <xdr:cNvSpPr/>
      </xdr:nvSpPr>
      <xdr:spPr>
        <a:xfrm>
          <a:off x="12573000" y="9458325"/>
          <a:ext cx="2085975" cy="581025"/>
        </a:xfrm>
        <a:prstGeom prst="wedgeRoundRectCallout">
          <a:avLst>
            <a:gd name="adj1" fmla="val -32249"/>
            <a:gd name="adj2" fmla="val -7356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訂正印は部長・委員長・会計担当者のいずれかの印</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1344295</xdr:colOff>
      <xdr:row>2</xdr:row>
      <xdr:rowOff>10795</xdr:rowOff>
    </xdr:from>
    <xdr:to>
      <xdr:col>16</xdr:col>
      <xdr:colOff>597862</xdr:colOff>
      <xdr:row>3</xdr:row>
      <xdr:rowOff>137795</xdr:rowOff>
    </xdr:to>
    <xdr:sp macro="" textlink="">
      <xdr:nvSpPr>
        <xdr:cNvPr id="2" name="楕円 1">
          <a:extLst>
            <a:ext uri="{FF2B5EF4-FFF2-40B4-BE49-F238E27FC236}">
              <a16:creationId xmlns:a16="http://schemas.microsoft.com/office/drawing/2014/main" id="{5DD7290D-42D7-4D5B-8C4A-7B2882595505}"/>
            </a:ext>
          </a:extLst>
        </xdr:cNvPr>
        <xdr:cNvSpPr/>
      </xdr:nvSpPr>
      <xdr:spPr>
        <a:xfrm>
          <a:off x="15959455" y="346075"/>
          <a:ext cx="1211907" cy="393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731520</xdr:colOff>
      <xdr:row>1</xdr:row>
      <xdr:rowOff>99060</xdr:rowOff>
    </xdr:from>
    <xdr:to>
      <xdr:col>6</xdr:col>
      <xdr:colOff>129540</xdr:colOff>
      <xdr:row>4</xdr:row>
      <xdr:rowOff>76200</xdr:rowOff>
    </xdr:to>
    <xdr:sp macro="" textlink="">
      <xdr:nvSpPr>
        <xdr:cNvPr id="3" name="楕円 2">
          <a:extLst>
            <a:ext uri="{FF2B5EF4-FFF2-40B4-BE49-F238E27FC236}">
              <a16:creationId xmlns:a16="http://schemas.microsoft.com/office/drawing/2014/main" id="{16AE5F13-DCAA-48C3-AB61-0E068028F77F}"/>
            </a:ext>
          </a:extLst>
        </xdr:cNvPr>
        <xdr:cNvSpPr/>
      </xdr:nvSpPr>
      <xdr:spPr>
        <a:xfrm>
          <a:off x="5783580" y="266700"/>
          <a:ext cx="1356360" cy="57912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751205</xdr:colOff>
      <xdr:row>1</xdr:row>
      <xdr:rowOff>35771</xdr:rowOff>
    </xdr:from>
    <xdr:to>
      <xdr:col>20</xdr:col>
      <xdr:colOff>139606</xdr:colOff>
      <xdr:row>1</xdr:row>
      <xdr:rowOff>382314</xdr:rowOff>
    </xdr:to>
    <xdr:sp macro="" textlink="">
      <xdr:nvSpPr>
        <xdr:cNvPr id="2" name="楕円 1">
          <a:extLst>
            <a:ext uri="{FF2B5EF4-FFF2-40B4-BE49-F238E27FC236}">
              <a16:creationId xmlns:a16="http://schemas.microsoft.com/office/drawing/2014/main" id="{6A62469A-0C7B-4887-AC17-778FF4760734}"/>
            </a:ext>
          </a:extLst>
        </xdr:cNvPr>
        <xdr:cNvSpPr/>
      </xdr:nvSpPr>
      <xdr:spPr>
        <a:xfrm>
          <a:off x="18027650" y="224366"/>
          <a:ext cx="642512" cy="3386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906780</xdr:colOff>
      <xdr:row>0</xdr:row>
      <xdr:rowOff>137160</xdr:rowOff>
    </xdr:from>
    <xdr:to>
      <xdr:col>8</xdr:col>
      <xdr:colOff>518160</xdr:colOff>
      <xdr:row>2</xdr:row>
      <xdr:rowOff>15240</xdr:rowOff>
    </xdr:to>
    <xdr:sp macro="" textlink="">
      <xdr:nvSpPr>
        <xdr:cNvPr id="3" name="楕円 2">
          <a:extLst>
            <a:ext uri="{FF2B5EF4-FFF2-40B4-BE49-F238E27FC236}">
              <a16:creationId xmlns:a16="http://schemas.microsoft.com/office/drawing/2014/main" id="{59138B26-6557-4F79-984B-87B34D102B86}"/>
            </a:ext>
          </a:extLst>
        </xdr:cNvPr>
        <xdr:cNvSpPr/>
      </xdr:nvSpPr>
      <xdr:spPr>
        <a:xfrm>
          <a:off x="6446520" y="137160"/>
          <a:ext cx="800100" cy="48006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2947035</xdr:colOff>
      <xdr:row>6</xdr:row>
      <xdr:rowOff>0</xdr:rowOff>
    </xdr:from>
    <xdr:to>
      <xdr:col>6</xdr:col>
      <xdr:colOff>616639</xdr:colOff>
      <xdr:row>6</xdr:row>
      <xdr:rowOff>635000</xdr:rowOff>
    </xdr:to>
    <xdr:sp macro="" textlink="">
      <xdr:nvSpPr>
        <xdr:cNvPr id="2" name="四角形: 角を丸くする 3">
          <a:extLst>
            <a:ext uri="{FF2B5EF4-FFF2-40B4-BE49-F238E27FC236}">
              <a16:creationId xmlns:a16="http://schemas.microsoft.com/office/drawing/2014/main" id="{F9F52367-343F-4410-BB37-DC8026E17277}"/>
            </a:ext>
          </a:extLst>
        </xdr:cNvPr>
        <xdr:cNvSpPr/>
      </xdr:nvSpPr>
      <xdr:spPr>
        <a:xfrm>
          <a:off x="11772900" y="2047875"/>
          <a:ext cx="788089" cy="635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rgbClr val="FF0000"/>
              </a:solidFill>
            </a:rPr>
            <a:t>専門部部長印</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106680</xdr:colOff>
      <xdr:row>20</xdr:row>
      <xdr:rowOff>9525</xdr:rowOff>
    </xdr:from>
    <xdr:to>
      <xdr:col>27</xdr:col>
      <xdr:colOff>108596</xdr:colOff>
      <xdr:row>21</xdr:row>
      <xdr:rowOff>0</xdr:rowOff>
    </xdr:to>
    <xdr:sp macro="" textlink="">
      <xdr:nvSpPr>
        <xdr:cNvPr id="3" name="楕円 1">
          <a:extLst>
            <a:ext uri="{FF2B5EF4-FFF2-40B4-BE49-F238E27FC236}">
              <a16:creationId xmlns:a16="http://schemas.microsoft.com/office/drawing/2014/main" id="{0A068A88-739C-4523-A114-A7FA90E7D14C}"/>
            </a:ext>
          </a:extLst>
        </xdr:cNvPr>
        <xdr:cNvSpPr/>
      </xdr:nvSpPr>
      <xdr:spPr>
        <a:xfrm>
          <a:off x="11658600" y="7229475"/>
          <a:ext cx="438149" cy="657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lang="ja-JP" altLang="en-US" sz="1050">
              <a:solidFill>
                <a:srgbClr val="FF0000"/>
              </a:solidFill>
            </a:rPr>
            <a:t>岩手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1828800</xdr:colOff>
      <xdr:row>19</xdr:row>
      <xdr:rowOff>279400</xdr:rowOff>
    </xdr:from>
    <xdr:to>
      <xdr:col>3</xdr:col>
      <xdr:colOff>2362200</xdr:colOff>
      <xdr:row>21</xdr:row>
      <xdr:rowOff>38100</xdr:rowOff>
    </xdr:to>
    <xdr:sp macro="" textlink="">
      <xdr:nvSpPr>
        <xdr:cNvPr id="2" name="楕円 1">
          <a:extLst>
            <a:ext uri="{FF2B5EF4-FFF2-40B4-BE49-F238E27FC236}">
              <a16:creationId xmlns:a16="http://schemas.microsoft.com/office/drawing/2014/main" id="{7D7F6F43-3323-463D-B590-2EFB681D5883}"/>
            </a:ext>
          </a:extLst>
        </xdr:cNvPr>
        <xdr:cNvSpPr/>
      </xdr:nvSpPr>
      <xdr:spPr>
        <a:xfrm>
          <a:off x="4572000" y="5588000"/>
          <a:ext cx="533400" cy="3683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2311400</xdr:colOff>
      <xdr:row>19</xdr:row>
      <xdr:rowOff>279400</xdr:rowOff>
    </xdr:from>
    <xdr:to>
      <xdr:col>8</xdr:col>
      <xdr:colOff>2844800</xdr:colOff>
      <xdr:row>21</xdr:row>
      <xdr:rowOff>38100</xdr:rowOff>
    </xdr:to>
    <xdr:sp macro="" textlink="">
      <xdr:nvSpPr>
        <xdr:cNvPr id="3" name="楕円 2">
          <a:extLst>
            <a:ext uri="{FF2B5EF4-FFF2-40B4-BE49-F238E27FC236}">
              <a16:creationId xmlns:a16="http://schemas.microsoft.com/office/drawing/2014/main" id="{0D8EE689-6169-4044-B5C5-956BA5A2BD5E}"/>
            </a:ext>
          </a:extLst>
        </xdr:cNvPr>
        <xdr:cNvSpPr/>
      </xdr:nvSpPr>
      <xdr:spPr>
        <a:xfrm>
          <a:off x="11239500" y="5588000"/>
          <a:ext cx="533400" cy="368300"/>
        </a:xfrm>
        <a:prstGeom prst="ellipse">
          <a:avLst/>
        </a:prstGeom>
        <a:noFill/>
        <a:ln w="317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59850</xdr:colOff>
      <xdr:row>40</xdr:row>
      <xdr:rowOff>88899</xdr:rowOff>
    </xdr:from>
    <xdr:to>
      <xdr:col>24</xdr:col>
      <xdr:colOff>333393</xdr:colOff>
      <xdr:row>41</xdr:row>
      <xdr:rowOff>180975</xdr:rowOff>
    </xdr:to>
    <xdr:sp macro="" textlink="">
      <xdr:nvSpPr>
        <xdr:cNvPr id="4" name="AutoShape 25">
          <a:extLst>
            <a:ext uri="{FF2B5EF4-FFF2-40B4-BE49-F238E27FC236}">
              <a16:creationId xmlns:a16="http://schemas.microsoft.com/office/drawing/2014/main" id="{D91D1184-600E-4E5F-9A08-5822C43ECE19}"/>
            </a:ext>
          </a:extLst>
        </xdr:cNvPr>
        <xdr:cNvSpPr>
          <a:spLocks noChangeArrowheads="1"/>
        </xdr:cNvSpPr>
      </xdr:nvSpPr>
      <xdr:spPr bwMode="auto">
        <a:xfrm>
          <a:off x="12116595" y="10909299"/>
          <a:ext cx="1466055" cy="473076"/>
        </a:xfrm>
        <a:prstGeom prst="wedgeRoundRectCallout">
          <a:avLst>
            <a:gd name="adj1" fmla="val -128227"/>
            <a:gd name="adj2" fmla="val -236190"/>
            <a:gd name="adj3" fmla="val 16667"/>
          </a:avLst>
        </a:prstGeom>
        <a:noFill/>
        <a:ln w="19050">
          <a:solidFill>
            <a:srgbClr val="FF0000"/>
          </a:solidFill>
          <a:miter lim="800000"/>
          <a:headEnd/>
          <a:tailEnd/>
        </a:ln>
      </xdr:spPr>
      <xdr:txBody>
        <a:bodyPr vertOverflow="clip" wrap="square" lIns="27432" tIns="18288" rIns="0" bIns="0" anchor="ctr" upright="1"/>
        <a:lstStyle/>
        <a:p>
          <a:pPr algn="l" rtl="0">
            <a:lnSpc>
              <a:spcPts val="900"/>
            </a:lnSpc>
            <a:defRPr sz="1000"/>
          </a:pPr>
          <a:r>
            <a:rPr lang="ja-JP" altLang="en-US" sz="1000" b="0" i="0" strike="noStrike">
              <a:solidFill>
                <a:srgbClr val="FF0000"/>
              </a:solidFill>
              <a:latin typeface="ＭＳ Ｐゴシック"/>
              <a:ea typeface="ＭＳ Ｐゴシック"/>
            </a:rPr>
            <a:t>勤務地以外の出発地の根拠：盛岡の自宅泊</a:t>
          </a:r>
        </a:p>
      </xdr:txBody>
    </xdr:sp>
    <xdr:clientData/>
  </xdr:twoCellAnchor>
  <xdr:twoCellAnchor>
    <xdr:from>
      <xdr:col>22</xdr:col>
      <xdr:colOff>52706</xdr:colOff>
      <xdr:row>37</xdr:row>
      <xdr:rowOff>266700</xdr:rowOff>
    </xdr:from>
    <xdr:to>
      <xdr:col>24</xdr:col>
      <xdr:colOff>420939</xdr:colOff>
      <xdr:row>39</xdr:row>
      <xdr:rowOff>19050</xdr:rowOff>
    </xdr:to>
    <xdr:sp macro="" textlink="">
      <xdr:nvSpPr>
        <xdr:cNvPr id="5" name="AutoShape 26">
          <a:extLst>
            <a:ext uri="{FF2B5EF4-FFF2-40B4-BE49-F238E27FC236}">
              <a16:creationId xmlns:a16="http://schemas.microsoft.com/office/drawing/2014/main" id="{28D4579B-65B3-4805-94E2-27B830F125AF}"/>
            </a:ext>
          </a:extLst>
        </xdr:cNvPr>
        <xdr:cNvSpPr>
          <a:spLocks noChangeArrowheads="1"/>
        </xdr:cNvSpPr>
      </xdr:nvSpPr>
      <xdr:spPr bwMode="auto">
        <a:xfrm>
          <a:off x="12109451" y="9944100"/>
          <a:ext cx="1568449" cy="514350"/>
        </a:xfrm>
        <a:prstGeom prst="wedgeRoundRectCallout">
          <a:avLst>
            <a:gd name="adj1" fmla="val -127160"/>
            <a:gd name="adj2" fmla="val -184056"/>
            <a:gd name="adj3" fmla="val 16667"/>
          </a:avLst>
        </a:prstGeom>
        <a:noFill/>
        <a:ln w="19050">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strike="noStrike">
              <a:solidFill>
                <a:srgbClr val="FF0000"/>
              </a:solidFill>
              <a:latin typeface="ＭＳ Ｐゴシック"/>
              <a:ea typeface="ＭＳ Ｐゴシック"/>
            </a:rPr>
            <a:t>前泊の根拠：正副部長・委員長は前泊可</a:t>
          </a:r>
        </a:p>
      </xdr:txBody>
    </xdr:sp>
    <xdr:clientData/>
  </xdr:twoCellAnchor>
  <xdr:twoCellAnchor>
    <xdr:from>
      <xdr:col>22</xdr:col>
      <xdr:colOff>80802</xdr:colOff>
      <xdr:row>43</xdr:row>
      <xdr:rowOff>28574</xdr:rowOff>
    </xdr:from>
    <xdr:to>
      <xdr:col>24</xdr:col>
      <xdr:colOff>255280</xdr:colOff>
      <xdr:row>44</xdr:row>
      <xdr:rowOff>95249</xdr:rowOff>
    </xdr:to>
    <xdr:sp macro="" textlink="">
      <xdr:nvSpPr>
        <xdr:cNvPr id="7" name="AutoShape 34">
          <a:extLst>
            <a:ext uri="{FF2B5EF4-FFF2-40B4-BE49-F238E27FC236}">
              <a16:creationId xmlns:a16="http://schemas.microsoft.com/office/drawing/2014/main" id="{3BBE986C-D7CC-4BBB-B226-E5D2691EA335}"/>
            </a:ext>
          </a:extLst>
        </xdr:cNvPr>
        <xdr:cNvSpPr>
          <a:spLocks noChangeArrowheads="1"/>
        </xdr:cNvSpPr>
      </xdr:nvSpPr>
      <xdr:spPr bwMode="auto">
        <a:xfrm>
          <a:off x="12145167" y="11991974"/>
          <a:ext cx="1351758" cy="447675"/>
        </a:xfrm>
        <a:prstGeom prst="wedgeRoundRectCallout">
          <a:avLst>
            <a:gd name="adj1" fmla="val -136626"/>
            <a:gd name="adj2" fmla="val -12501"/>
            <a:gd name="adj3" fmla="val 16667"/>
          </a:avLst>
        </a:prstGeom>
        <a:noFill/>
        <a:ln w="19050">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strike="noStrike">
              <a:solidFill>
                <a:srgbClr val="FF0000"/>
              </a:solidFill>
              <a:latin typeface="ＭＳ Ｐゴシック"/>
              <a:ea typeface="ＭＳ Ｐゴシック"/>
            </a:rPr>
            <a:t>高体連料金以外の宿泊料金の根拠</a:t>
          </a:r>
        </a:p>
      </xdr:txBody>
    </xdr:sp>
    <xdr:clientData/>
  </xdr:twoCellAnchor>
  <xdr:twoCellAnchor>
    <xdr:from>
      <xdr:col>1</xdr:col>
      <xdr:colOff>78105</xdr:colOff>
      <xdr:row>41</xdr:row>
      <xdr:rowOff>190500</xdr:rowOff>
    </xdr:from>
    <xdr:to>
      <xdr:col>22</xdr:col>
      <xdr:colOff>68580</xdr:colOff>
      <xdr:row>41</xdr:row>
      <xdr:rowOff>190500</xdr:rowOff>
    </xdr:to>
    <xdr:cxnSp macro="">
      <xdr:nvCxnSpPr>
        <xdr:cNvPr id="24" name="直線コネクタ 23">
          <a:extLst>
            <a:ext uri="{FF2B5EF4-FFF2-40B4-BE49-F238E27FC236}">
              <a16:creationId xmlns:a16="http://schemas.microsoft.com/office/drawing/2014/main" id="{AE1DC085-351C-43A0-A0C9-55E978529C44}"/>
            </a:ext>
          </a:extLst>
        </xdr:cNvPr>
        <xdr:cNvCxnSpPr/>
      </xdr:nvCxnSpPr>
      <xdr:spPr>
        <a:xfrm>
          <a:off x="409575" y="11972925"/>
          <a:ext cx="1020127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78105</xdr:colOff>
      <xdr:row>41</xdr:row>
      <xdr:rowOff>228600</xdr:rowOff>
    </xdr:from>
    <xdr:to>
      <xdr:col>22</xdr:col>
      <xdr:colOff>68580</xdr:colOff>
      <xdr:row>41</xdr:row>
      <xdr:rowOff>228600</xdr:rowOff>
    </xdr:to>
    <xdr:cxnSp macro="">
      <xdr:nvCxnSpPr>
        <xdr:cNvPr id="25" name="直線コネクタ 24">
          <a:extLst>
            <a:ext uri="{FF2B5EF4-FFF2-40B4-BE49-F238E27FC236}">
              <a16:creationId xmlns:a16="http://schemas.microsoft.com/office/drawing/2014/main" id="{7AFC583F-4FAE-4405-BE8D-405D1CAF27AC}"/>
            </a:ext>
          </a:extLst>
        </xdr:cNvPr>
        <xdr:cNvCxnSpPr/>
      </xdr:nvCxnSpPr>
      <xdr:spPr>
        <a:xfrm>
          <a:off x="409575" y="12011025"/>
          <a:ext cx="1020127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41</xdr:row>
      <xdr:rowOff>47625</xdr:rowOff>
    </xdr:from>
    <xdr:to>
      <xdr:col>13</xdr:col>
      <xdr:colOff>265196</xdr:colOff>
      <xdr:row>42</xdr:row>
      <xdr:rowOff>9525</xdr:rowOff>
    </xdr:to>
    <xdr:sp macro="" textlink="">
      <xdr:nvSpPr>
        <xdr:cNvPr id="26" name="円/楕円 25">
          <a:extLst>
            <a:ext uri="{FF2B5EF4-FFF2-40B4-BE49-F238E27FC236}">
              <a16:creationId xmlns:a16="http://schemas.microsoft.com/office/drawing/2014/main" id="{3B83AF19-3EEC-4322-A209-BAB0014C6472}"/>
            </a:ext>
          </a:extLst>
        </xdr:cNvPr>
        <xdr:cNvSpPr/>
      </xdr:nvSpPr>
      <xdr:spPr>
        <a:xfrm>
          <a:off x="5867400" y="11315700"/>
          <a:ext cx="285750"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訂</a:t>
          </a:r>
          <a:endParaRPr kumimoji="1" lang="en-US" altLang="ja-JP" sz="1100">
            <a:solidFill>
              <a:srgbClr val="FF0000"/>
            </a:solidFill>
          </a:endParaRPr>
        </a:p>
      </xdr:txBody>
    </xdr:sp>
    <xdr:clientData/>
  </xdr:twoCellAnchor>
  <xdr:twoCellAnchor>
    <xdr:from>
      <xdr:col>12</xdr:col>
      <xdr:colOff>89534</xdr:colOff>
      <xdr:row>46</xdr:row>
      <xdr:rowOff>9525</xdr:rowOff>
    </xdr:from>
    <xdr:to>
      <xdr:col>18</xdr:col>
      <xdr:colOff>569594</xdr:colOff>
      <xdr:row>49</xdr:row>
      <xdr:rowOff>135300</xdr:rowOff>
    </xdr:to>
    <xdr:sp macro="" textlink="">
      <xdr:nvSpPr>
        <xdr:cNvPr id="29" name="AutoShape 27">
          <a:extLst>
            <a:ext uri="{FF2B5EF4-FFF2-40B4-BE49-F238E27FC236}">
              <a16:creationId xmlns:a16="http://schemas.microsoft.com/office/drawing/2014/main" id="{17CB1D00-B0D4-4F79-BB98-1D3FDDEB7B59}"/>
            </a:ext>
          </a:extLst>
        </xdr:cNvPr>
        <xdr:cNvSpPr>
          <a:spLocks noChangeArrowheads="1"/>
        </xdr:cNvSpPr>
      </xdr:nvSpPr>
      <xdr:spPr bwMode="auto">
        <a:xfrm>
          <a:off x="5943599" y="12525375"/>
          <a:ext cx="3152775" cy="647700"/>
        </a:xfrm>
        <a:custGeom>
          <a:avLst/>
          <a:gdLst>
            <a:gd name="connsiteX0" fmla="*/ 0 w 2181225"/>
            <a:gd name="connsiteY0" fmla="*/ 107952 h 647700"/>
            <a:gd name="connsiteX1" fmla="*/ 107952 w 2181225"/>
            <a:gd name="connsiteY1" fmla="*/ 0 h 647700"/>
            <a:gd name="connsiteX2" fmla="*/ 363538 w 2181225"/>
            <a:gd name="connsiteY2" fmla="*/ 0 h 647700"/>
            <a:gd name="connsiteX3" fmla="*/ 363538 w 2181225"/>
            <a:gd name="connsiteY3" fmla="*/ 0 h 647700"/>
            <a:gd name="connsiteX4" fmla="*/ 908844 w 2181225"/>
            <a:gd name="connsiteY4" fmla="*/ 0 h 647700"/>
            <a:gd name="connsiteX5" fmla="*/ 2073273 w 2181225"/>
            <a:gd name="connsiteY5" fmla="*/ 0 h 647700"/>
            <a:gd name="connsiteX6" fmla="*/ 2181225 w 2181225"/>
            <a:gd name="connsiteY6" fmla="*/ 107952 h 647700"/>
            <a:gd name="connsiteX7" fmla="*/ 2181225 w 2181225"/>
            <a:gd name="connsiteY7" fmla="*/ 377825 h 647700"/>
            <a:gd name="connsiteX8" fmla="*/ 2181225 w 2181225"/>
            <a:gd name="connsiteY8" fmla="*/ 377825 h 647700"/>
            <a:gd name="connsiteX9" fmla="*/ 2181225 w 2181225"/>
            <a:gd name="connsiteY9" fmla="*/ 539750 h 647700"/>
            <a:gd name="connsiteX10" fmla="*/ 2181225 w 2181225"/>
            <a:gd name="connsiteY10" fmla="*/ 539748 h 647700"/>
            <a:gd name="connsiteX11" fmla="*/ 2073273 w 2181225"/>
            <a:gd name="connsiteY11" fmla="*/ 647700 h 647700"/>
            <a:gd name="connsiteX12" fmla="*/ 908844 w 2181225"/>
            <a:gd name="connsiteY12" fmla="*/ 647700 h 647700"/>
            <a:gd name="connsiteX13" fmla="*/ 363538 w 2181225"/>
            <a:gd name="connsiteY13" fmla="*/ 647700 h 647700"/>
            <a:gd name="connsiteX14" fmla="*/ 363538 w 2181225"/>
            <a:gd name="connsiteY14" fmla="*/ 647700 h 647700"/>
            <a:gd name="connsiteX15" fmla="*/ 107952 w 2181225"/>
            <a:gd name="connsiteY15" fmla="*/ 647700 h 647700"/>
            <a:gd name="connsiteX16" fmla="*/ 0 w 2181225"/>
            <a:gd name="connsiteY16" fmla="*/ 539748 h 647700"/>
            <a:gd name="connsiteX17" fmla="*/ 0 w 2181225"/>
            <a:gd name="connsiteY17" fmla="*/ 539750 h 647700"/>
            <a:gd name="connsiteX18" fmla="*/ -400560 w 2181225"/>
            <a:gd name="connsiteY18" fmla="*/ 352828 h 647700"/>
            <a:gd name="connsiteX19" fmla="*/ 0 w 2181225"/>
            <a:gd name="connsiteY19" fmla="*/ 377825 h 647700"/>
            <a:gd name="connsiteX20" fmla="*/ 0 w 2181225"/>
            <a:gd name="connsiteY20" fmla="*/ 107952 h 647700"/>
            <a:gd name="connsiteX0" fmla="*/ 510 w 2181735"/>
            <a:gd name="connsiteY0" fmla="*/ 107952 h 647700"/>
            <a:gd name="connsiteX1" fmla="*/ 108462 w 2181735"/>
            <a:gd name="connsiteY1" fmla="*/ 0 h 647700"/>
            <a:gd name="connsiteX2" fmla="*/ 364048 w 2181735"/>
            <a:gd name="connsiteY2" fmla="*/ 0 h 647700"/>
            <a:gd name="connsiteX3" fmla="*/ 364048 w 2181735"/>
            <a:gd name="connsiteY3" fmla="*/ 0 h 647700"/>
            <a:gd name="connsiteX4" fmla="*/ 909354 w 2181735"/>
            <a:gd name="connsiteY4" fmla="*/ 0 h 647700"/>
            <a:gd name="connsiteX5" fmla="*/ 2073783 w 2181735"/>
            <a:gd name="connsiteY5" fmla="*/ 0 h 647700"/>
            <a:gd name="connsiteX6" fmla="*/ 2181735 w 2181735"/>
            <a:gd name="connsiteY6" fmla="*/ 107952 h 647700"/>
            <a:gd name="connsiteX7" fmla="*/ 2181735 w 2181735"/>
            <a:gd name="connsiteY7" fmla="*/ 377825 h 647700"/>
            <a:gd name="connsiteX8" fmla="*/ 2181735 w 2181735"/>
            <a:gd name="connsiteY8" fmla="*/ 377825 h 647700"/>
            <a:gd name="connsiteX9" fmla="*/ 2181735 w 2181735"/>
            <a:gd name="connsiteY9" fmla="*/ 539750 h 647700"/>
            <a:gd name="connsiteX10" fmla="*/ 2181735 w 2181735"/>
            <a:gd name="connsiteY10" fmla="*/ 539748 h 647700"/>
            <a:gd name="connsiteX11" fmla="*/ 2073783 w 2181735"/>
            <a:gd name="connsiteY11" fmla="*/ 647700 h 647700"/>
            <a:gd name="connsiteX12" fmla="*/ 909354 w 2181735"/>
            <a:gd name="connsiteY12" fmla="*/ 647700 h 647700"/>
            <a:gd name="connsiteX13" fmla="*/ 364048 w 2181735"/>
            <a:gd name="connsiteY13" fmla="*/ 647700 h 647700"/>
            <a:gd name="connsiteX14" fmla="*/ 364048 w 2181735"/>
            <a:gd name="connsiteY14" fmla="*/ 647700 h 647700"/>
            <a:gd name="connsiteX15" fmla="*/ 108462 w 2181735"/>
            <a:gd name="connsiteY15" fmla="*/ 647700 h 647700"/>
            <a:gd name="connsiteX16" fmla="*/ 510 w 2181735"/>
            <a:gd name="connsiteY16" fmla="*/ 539748 h 647700"/>
            <a:gd name="connsiteX17" fmla="*/ 510 w 2181735"/>
            <a:gd name="connsiteY17" fmla="*/ 539750 h 647700"/>
            <a:gd name="connsiteX18" fmla="*/ 0 w 2181735"/>
            <a:gd name="connsiteY18" fmla="*/ 514753 h 647700"/>
            <a:gd name="connsiteX19" fmla="*/ 510 w 2181735"/>
            <a:gd name="connsiteY19" fmla="*/ 377825 h 647700"/>
            <a:gd name="connsiteX20" fmla="*/ 510 w 2181735"/>
            <a:gd name="connsiteY20" fmla="*/ 107952 h 6477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181735" h="647700">
              <a:moveTo>
                <a:pt x="510" y="107952"/>
              </a:moveTo>
              <a:cubicBezTo>
                <a:pt x="510" y="48332"/>
                <a:pt x="48842" y="0"/>
                <a:pt x="108462" y="0"/>
              </a:cubicBezTo>
              <a:lnTo>
                <a:pt x="364048" y="0"/>
              </a:lnTo>
              <a:lnTo>
                <a:pt x="364048" y="0"/>
              </a:lnTo>
              <a:lnTo>
                <a:pt x="909354" y="0"/>
              </a:lnTo>
              <a:lnTo>
                <a:pt x="2073783" y="0"/>
              </a:lnTo>
              <a:cubicBezTo>
                <a:pt x="2133403" y="0"/>
                <a:pt x="2181735" y="48332"/>
                <a:pt x="2181735" y="107952"/>
              </a:cubicBezTo>
              <a:lnTo>
                <a:pt x="2181735" y="377825"/>
              </a:lnTo>
              <a:lnTo>
                <a:pt x="2181735" y="377825"/>
              </a:lnTo>
              <a:lnTo>
                <a:pt x="2181735" y="539750"/>
              </a:lnTo>
              <a:lnTo>
                <a:pt x="2181735" y="539748"/>
              </a:lnTo>
              <a:cubicBezTo>
                <a:pt x="2181735" y="599368"/>
                <a:pt x="2133403" y="647700"/>
                <a:pt x="2073783" y="647700"/>
              </a:cubicBezTo>
              <a:lnTo>
                <a:pt x="909354" y="647700"/>
              </a:lnTo>
              <a:lnTo>
                <a:pt x="364048" y="647700"/>
              </a:lnTo>
              <a:lnTo>
                <a:pt x="364048" y="647700"/>
              </a:lnTo>
              <a:lnTo>
                <a:pt x="108462" y="647700"/>
              </a:lnTo>
              <a:cubicBezTo>
                <a:pt x="48842" y="647700"/>
                <a:pt x="510" y="599368"/>
                <a:pt x="510" y="539748"/>
              </a:cubicBezTo>
              <a:lnTo>
                <a:pt x="510" y="539750"/>
              </a:lnTo>
              <a:lnTo>
                <a:pt x="0" y="514753"/>
              </a:lnTo>
              <a:lnTo>
                <a:pt x="510" y="377825"/>
              </a:lnTo>
              <a:lnTo>
                <a:pt x="510" y="107952"/>
              </a:lnTo>
              <a:close/>
            </a:path>
          </a:pathLst>
        </a:custGeom>
        <a:noFill/>
        <a:ln w="19050">
          <a:solidFill>
            <a:srgbClr val="FF0000"/>
          </a:solidFill>
          <a:miter lim="800000"/>
          <a:headEnd/>
          <a:tailEnd/>
        </a:ln>
      </xdr:spPr>
      <xdr:txBody>
        <a:bodyPr vertOverflow="clip" wrap="square" lIns="27432" tIns="18288" rIns="0" bIns="0" anchor="ctr" upright="1"/>
        <a:lstStyle/>
        <a:p>
          <a:pPr algn="l" rtl="0">
            <a:lnSpc>
              <a:spcPts val="900"/>
            </a:lnSpc>
            <a:defRPr sz="1000"/>
          </a:pPr>
          <a:r>
            <a:rPr lang="ja-JP" altLang="en-US" sz="1000" b="0" i="0" strike="noStrike">
              <a:solidFill>
                <a:srgbClr val="FF0000"/>
              </a:solidFill>
              <a:latin typeface="ＭＳ Ｐゴシック"/>
              <a:ea typeface="ＭＳ Ｐゴシック"/>
            </a:rPr>
            <a:t>訂正は二重線で訂正印</a:t>
          </a:r>
          <a:endParaRPr lang="en-US" altLang="ja-JP" sz="1000" b="0" i="0" strike="noStrike">
            <a:solidFill>
              <a:srgbClr val="FF0000"/>
            </a:solidFill>
            <a:latin typeface="ＭＳ Ｐゴシック"/>
            <a:ea typeface="ＭＳ Ｐゴシック"/>
          </a:endParaRPr>
        </a:p>
        <a:p>
          <a:pPr algn="l" rtl="0">
            <a:lnSpc>
              <a:spcPts val="900"/>
            </a:lnSpc>
            <a:defRPr sz="1000"/>
          </a:pPr>
          <a:endParaRPr lang="en-US" altLang="ja-JP" sz="1000" b="0" i="0" strike="noStrike">
            <a:solidFill>
              <a:srgbClr val="FF0000"/>
            </a:solidFill>
            <a:latin typeface="ＭＳ Ｐゴシック"/>
            <a:ea typeface="ＭＳ Ｐゴシック"/>
          </a:endParaRPr>
        </a:p>
        <a:p>
          <a:pPr algn="l" rtl="0">
            <a:lnSpc>
              <a:spcPts val="900"/>
            </a:lnSpc>
            <a:defRPr sz="1000"/>
          </a:pPr>
          <a:r>
            <a:rPr lang="ja-JP" altLang="en-US" sz="1000" b="0" i="0" strike="noStrike">
              <a:solidFill>
                <a:srgbClr val="FF0000"/>
              </a:solidFill>
              <a:latin typeface="ＭＳ Ｐゴシック"/>
              <a:ea typeface="ＭＳ Ｐゴシック"/>
            </a:rPr>
            <a:t>訂正印は部長・委員長・会計担当者の何れかの印</a:t>
          </a:r>
        </a:p>
      </xdr:txBody>
    </xdr:sp>
    <xdr:clientData/>
  </xdr:twoCellAnchor>
  <xdr:twoCellAnchor>
    <xdr:from>
      <xdr:col>18</xdr:col>
      <xdr:colOff>527685</xdr:colOff>
      <xdr:row>40</xdr:row>
      <xdr:rowOff>354330</xdr:rowOff>
    </xdr:from>
    <xdr:to>
      <xdr:col>18</xdr:col>
      <xdr:colOff>674642</xdr:colOff>
      <xdr:row>41</xdr:row>
      <xdr:rowOff>152573</xdr:rowOff>
    </xdr:to>
    <xdr:sp macro="" textlink="">
      <xdr:nvSpPr>
        <xdr:cNvPr id="30" name="正方形/長方形 29">
          <a:extLst>
            <a:ext uri="{FF2B5EF4-FFF2-40B4-BE49-F238E27FC236}">
              <a16:creationId xmlns:a16="http://schemas.microsoft.com/office/drawing/2014/main" id="{50105E75-E565-4F3D-BD07-E14C14E12485}"/>
            </a:ext>
          </a:extLst>
        </xdr:cNvPr>
        <xdr:cNvSpPr/>
      </xdr:nvSpPr>
      <xdr:spPr>
        <a:xfrm>
          <a:off x="8658225" y="11763375"/>
          <a:ext cx="1714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0</a:t>
          </a:r>
          <a:endParaRPr kumimoji="1" lang="ja-JP" altLang="en-US" sz="1100">
            <a:solidFill>
              <a:srgbClr val="FF0000"/>
            </a:solidFill>
          </a:endParaRPr>
        </a:p>
      </xdr:txBody>
    </xdr:sp>
    <xdr:clientData/>
  </xdr:twoCellAnchor>
  <xdr:twoCellAnchor>
    <xdr:from>
      <xdr:col>13</xdr:col>
      <xdr:colOff>373380</xdr:colOff>
      <xdr:row>41</xdr:row>
      <xdr:rowOff>0</xdr:rowOff>
    </xdr:from>
    <xdr:to>
      <xdr:col>14</xdr:col>
      <xdr:colOff>10636</xdr:colOff>
      <xdr:row>41</xdr:row>
      <xdr:rowOff>163996</xdr:rowOff>
    </xdr:to>
    <xdr:sp macro="" textlink="">
      <xdr:nvSpPr>
        <xdr:cNvPr id="31" name="正方形/長方形 30">
          <a:extLst>
            <a:ext uri="{FF2B5EF4-FFF2-40B4-BE49-F238E27FC236}">
              <a16:creationId xmlns:a16="http://schemas.microsoft.com/office/drawing/2014/main" id="{11F337FF-19B9-4E37-A72E-F8E8F4B56B45}"/>
            </a:ext>
          </a:extLst>
        </xdr:cNvPr>
        <xdr:cNvSpPr/>
      </xdr:nvSpPr>
      <xdr:spPr>
        <a:xfrm>
          <a:off x="6276975" y="11782425"/>
          <a:ext cx="1714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0</a:t>
          </a:r>
          <a:endParaRPr kumimoji="1" lang="ja-JP" altLang="en-US" sz="1100">
            <a:solidFill>
              <a:srgbClr val="FF0000"/>
            </a:solidFill>
          </a:endParaRPr>
        </a:p>
      </xdr:txBody>
    </xdr:sp>
    <xdr:clientData/>
  </xdr:twoCellAnchor>
  <xdr:twoCellAnchor>
    <xdr:from>
      <xdr:col>11</xdr:col>
      <xdr:colOff>255270</xdr:colOff>
      <xdr:row>41</xdr:row>
      <xdr:rowOff>0</xdr:rowOff>
    </xdr:from>
    <xdr:to>
      <xdr:col>12</xdr:col>
      <xdr:colOff>11430</xdr:colOff>
      <xdr:row>41</xdr:row>
      <xdr:rowOff>163996</xdr:rowOff>
    </xdr:to>
    <xdr:sp macro="" textlink="">
      <xdr:nvSpPr>
        <xdr:cNvPr id="32" name="正方形/長方形 31">
          <a:extLst>
            <a:ext uri="{FF2B5EF4-FFF2-40B4-BE49-F238E27FC236}">
              <a16:creationId xmlns:a16="http://schemas.microsoft.com/office/drawing/2014/main" id="{A357E03A-D4EE-4D4F-8219-F6426C5DFE70}"/>
            </a:ext>
          </a:extLst>
        </xdr:cNvPr>
        <xdr:cNvSpPr/>
      </xdr:nvSpPr>
      <xdr:spPr>
        <a:xfrm>
          <a:off x="5467350" y="11782425"/>
          <a:ext cx="1714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0</a:t>
          </a:r>
          <a:endParaRPr kumimoji="1" lang="ja-JP" altLang="en-US" sz="1100">
            <a:solidFill>
              <a:srgbClr val="FF0000"/>
            </a:solidFill>
          </a:endParaRPr>
        </a:p>
      </xdr:txBody>
    </xdr:sp>
    <xdr:clientData/>
  </xdr:twoCellAnchor>
  <xdr:twoCellAnchor>
    <xdr:from>
      <xdr:col>12</xdr:col>
      <xdr:colOff>80010</xdr:colOff>
      <xdr:row>44</xdr:row>
      <xdr:rowOff>114300</xdr:rowOff>
    </xdr:from>
    <xdr:to>
      <xdr:col>14</xdr:col>
      <xdr:colOff>5664</xdr:colOff>
      <xdr:row>44</xdr:row>
      <xdr:rowOff>114300</xdr:rowOff>
    </xdr:to>
    <xdr:cxnSp macro="">
      <xdr:nvCxnSpPr>
        <xdr:cNvPr id="33" name="直線コネクタ 32">
          <a:extLst>
            <a:ext uri="{FF2B5EF4-FFF2-40B4-BE49-F238E27FC236}">
              <a16:creationId xmlns:a16="http://schemas.microsoft.com/office/drawing/2014/main" id="{E994F5A7-2B7A-42C5-B45B-3E0F0AA8A7EF}"/>
            </a:ext>
          </a:extLst>
        </xdr:cNvPr>
        <xdr:cNvCxnSpPr/>
      </xdr:nvCxnSpPr>
      <xdr:spPr>
        <a:xfrm>
          <a:off x="5715000" y="13039725"/>
          <a:ext cx="7200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80010</xdr:colOff>
      <xdr:row>44</xdr:row>
      <xdr:rowOff>142875</xdr:rowOff>
    </xdr:from>
    <xdr:to>
      <xdr:col>14</xdr:col>
      <xdr:colOff>5664</xdr:colOff>
      <xdr:row>44</xdr:row>
      <xdr:rowOff>142875</xdr:rowOff>
    </xdr:to>
    <xdr:cxnSp macro="">
      <xdr:nvCxnSpPr>
        <xdr:cNvPr id="34" name="直線コネクタ 33">
          <a:extLst>
            <a:ext uri="{FF2B5EF4-FFF2-40B4-BE49-F238E27FC236}">
              <a16:creationId xmlns:a16="http://schemas.microsoft.com/office/drawing/2014/main" id="{C45E5AC2-7CFA-47D0-99C7-A601340D0953}"/>
            </a:ext>
          </a:extLst>
        </xdr:cNvPr>
        <xdr:cNvCxnSpPr/>
      </xdr:nvCxnSpPr>
      <xdr:spPr>
        <a:xfrm>
          <a:off x="5715000" y="13068300"/>
          <a:ext cx="7200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30480</xdr:colOff>
      <xdr:row>44</xdr:row>
      <xdr:rowOff>114300</xdr:rowOff>
    </xdr:from>
    <xdr:to>
      <xdr:col>19</xdr:col>
      <xdr:colOff>3764</xdr:colOff>
      <xdr:row>44</xdr:row>
      <xdr:rowOff>114300</xdr:rowOff>
    </xdr:to>
    <xdr:cxnSp macro="">
      <xdr:nvCxnSpPr>
        <xdr:cNvPr id="35" name="直線コネクタ 34">
          <a:extLst>
            <a:ext uri="{FF2B5EF4-FFF2-40B4-BE49-F238E27FC236}">
              <a16:creationId xmlns:a16="http://schemas.microsoft.com/office/drawing/2014/main" id="{60E5819B-16CA-402F-AE9F-09C0C287A62A}"/>
            </a:ext>
          </a:extLst>
        </xdr:cNvPr>
        <xdr:cNvCxnSpPr/>
      </xdr:nvCxnSpPr>
      <xdr:spPr>
        <a:xfrm>
          <a:off x="8210550" y="13039725"/>
          <a:ext cx="7200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30480</xdr:colOff>
      <xdr:row>44</xdr:row>
      <xdr:rowOff>152400</xdr:rowOff>
    </xdr:from>
    <xdr:to>
      <xdr:col>19</xdr:col>
      <xdr:colOff>3764</xdr:colOff>
      <xdr:row>44</xdr:row>
      <xdr:rowOff>152400</xdr:rowOff>
    </xdr:to>
    <xdr:cxnSp macro="">
      <xdr:nvCxnSpPr>
        <xdr:cNvPr id="36" name="直線コネクタ 35">
          <a:extLst>
            <a:ext uri="{FF2B5EF4-FFF2-40B4-BE49-F238E27FC236}">
              <a16:creationId xmlns:a16="http://schemas.microsoft.com/office/drawing/2014/main" id="{249A22D7-1BCD-40B8-A80D-AF2B98DF9408}"/>
            </a:ext>
          </a:extLst>
        </xdr:cNvPr>
        <xdr:cNvCxnSpPr/>
      </xdr:nvCxnSpPr>
      <xdr:spPr>
        <a:xfrm>
          <a:off x="8210550" y="13077825"/>
          <a:ext cx="7200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30480</xdr:colOff>
      <xdr:row>43</xdr:row>
      <xdr:rowOff>323850</xdr:rowOff>
    </xdr:from>
    <xdr:to>
      <xdr:col>13</xdr:col>
      <xdr:colOff>78105</xdr:colOff>
      <xdr:row>45</xdr:row>
      <xdr:rowOff>0</xdr:rowOff>
    </xdr:to>
    <xdr:sp macro="" textlink="">
      <xdr:nvSpPr>
        <xdr:cNvPr id="41" name="円/楕円 40">
          <a:extLst>
            <a:ext uri="{FF2B5EF4-FFF2-40B4-BE49-F238E27FC236}">
              <a16:creationId xmlns:a16="http://schemas.microsoft.com/office/drawing/2014/main" id="{B0DB1D78-87A4-49DF-8364-38048E895B06}"/>
            </a:ext>
          </a:extLst>
        </xdr:cNvPr>
        <xdr:cNvSpPr/>
      </xdr:nvSpPr>
      <xdr:spPr>
        <a:xfrm>
          <a:off x="5657850" y="12868275"/>
          <a:ext cx="285750"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訂</a:t>
          </a:r>
          <a:endParaRPr kumimoji="1" lang="en-US" altLang="ja-JP" sz="1100">
            <a:solidFill>
              <a:srgbClr val="FF0000"/>
            </a:solidFill>
          </a:endParaRPr>
        </a:p>
      </xdr:txBody>
    </xdr:sp>
    <xdr:clientData/>
  </xdr:twoCellAnchor>
  <xdr:twoCellAnchor>
    <xdr:from>
      <xdr:col>17</xdr:col>
      <xdr:colOff>501015</xdr:colOff>
      <xdr:row>43</xdr:row>
      <xdr:rowOff>304800</xdr:rowOff>
    </xdr:from>
    <xdr:to>
      <xdr:col>18</xdr:col>
      <xdr:colOff>236426</xdr:colOff>
      <xdr:row>45</xdr:row>
      <xdr:rowOff>0</xdr:rowOff>
    </xdr:to>
    <xdr:sp macro="" textlink="">
      <xdr:nvSpPr>
        <xdr:cNvPr id="43" name="円/楕円 42">
          <a:extLst>
            <a:ext uri="{FF2B5EF4-FFF2-40B4-BE49-F238E27FC236}">
              <a16:creationId xmlns:a16="http://schemas.microsoft.com/office/drawing/2014/main" id="{C36F0017-3C11-4FAE-9188-069BA7036B8E}"/>
            </a:ext>
          </a:extLst>
        </xdr:cNvPr>
        <xdr:cNvSpPr/>
      </xdr:nvSpPr>
      <xdr:spPr>
        <a:xfrm>
          <a:off x="8153400" y="12849225"/>
          <a:ext cx="285750"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訂</a:t>
          </a:r>
          <a:endParaRPr kumimoji="1" lang="en-US" altLang="ja-JP" sz="1100">
            <a:solidFill>
              <a:srgbClr val="FF0000"/>
            </a:solidFill>
          </a:endParaRPr>
        </a:p>
      </xdr:txBody>
    </xdr:sp>
    <xdr:clientData/>
  </xdr:twoCellAnchor>
  <xdr:twoCellAnchor>
    <xdr:from>
      <xdr:col>13</xdr:col>
      <xdr:colOff>59055</xdr:colOff>
      <xdr:row>43</xdr:row>
      <xdr:rowOff>314325</xdr:rowOff>
    </xdr:from>
    <xdr:to>
      <xdr:col>14</xdr:col>
      <xdr:colOff>127636</xdr:colOff>
      <xdr:row>44</xdr:row>
      <xdr:rowOff>76200</xdr:rowOff>
    </xdr:to>
    <xdr:sp macro="" textlink="">
      <xdr:nvSpPr>
        <xdr:cNvPr id="47" name="正方形/長方形 46">
          <a:extLst>
            <a:ext uri="{FF2B5EF4-FFF2-40B4-BE49-F238E27FC236}">
              <a16:creationId xmlns:a16="http://schemas.microsoft.com/office/drawing/2014/main" id="{D2DD8EDE-6EA7-4ADF-9E55-2F403CD2E678}"/>
            </a:ext>
          </a:extLst>
        </xdr:cNvPr>
        <xdr:cNvSpPr/>
      </xdr:nvSpPr>
      <xdr:spPr>
        <a:xfrm>
          <a:off x="5924550" y="12858750"/>
          <a:ext cx="723901"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39,090</a:t>
          </a:r>
          <a:endParaRPr kumimoji="1" lang="ja-JP" altLang="en-US" sz="1100">
            <a:solidFill>
              <a:srgbClr val="FF0000"/>
            </a:solidFill>
          </a:endParaRPr>
        </a:p>
      </xdr:txBody>
    </xdr:sp>
    <xdr:clientData/>
  </xdr:twoCellAnchor>
  <xdr:twoCellAnchor>
    <xdr:from>
      <xdr:col>18</xdr:col>
      <xdr:colOff>158115</xdr:colOff>
      <xdr:row>43</xdr:row>
      <xdr:rowOff>314325</xdr:rowOff>
    </xdr:from>
    <xdr:to>
      <xdr:col>19</xdr:col>
      <xdr:colOff>127636</xdr:colOff>
      <xdr:row>44</xdr:row>
      <xdr:rowOff>76200</xdr:rowOff>
    </xdr:to>
    <xdr:sp macro="" textlink="">
      <xdr:nvSpPr>
        <xdr:cNvPr id="48" name="正方形/長方形 47">
          <a:extLst>
            <a:ext uri="{FF2B5EF4-FFF2-40B4-BE49-F238E27FC236}">
              <a16:creationId xmlns:a16="http://schemas.microsoft.com/office/drawing/2014/main" id="{163FB40C-36E9-4E80-9CEF-897DFB99D217}"/>
            </a:ext>
          </a:extLst>
        </xdr:cNvPr>
        <xdr:cNvSpPr/>
      </xdr:nvSpPr>
      <xdr:spPr>
        <a:xfrm>
          <a:off x="8353425" y="12858750"/>
          <a:ext cx="723901"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90,640</a:t>
          </a:r>
          <a:endParaRPr kumimoji="1" lang="ja-JP" altLang="en-US" sz="1100">
            <a:solidFill>
              <a:srgbClr val="FF0000"/>
            </a:solidFill>
          </a:endParaRPr>
        </a:p>
      </xdr:txBody>
    </xdr:sp>
    <xdr:clientData/>
  </xdr:twoCellAnchor>
  <xdr:oneCellAnchor>
    <xdr:from>
      <xdr:col>20</xdr:col>
      <xdr:colOff>9525</xdr:colOff>
      <xdr:row>33</xdr:row>
      <xdr:rowOff>161925</xdr:rowOff>
    </xdr:from>
    <xdr:ext cx="315923" cy="456073"/>
    <xdr:sp macro="" textlink="">
      <xdr:nvSpPr>
        <xdr:cNvPr id="50" name="楕円 3">
          <a:extLst>
            <a:ext uri="{FF2B5EF4-FFF2-40B4-BE49-F238E27FC236}">
              <a16:creationId xmlns:a16="http://schemas.microsoft.com/office/drawing/2014/main" id="{7A8102DF-2119-44C6-B346-9E54252A5D51}"/>
            </a:ext>
          </a:extLst>
        </xdr:cNvPr>
        <xdr:cNvSpPr/>
      </xdr:nvSpPr>
      <xdr:spPr>
        <a:xfrm>
          <a:off x="9486900" y="908685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255270</xdr:colOff>
      <xdr:row>34</xdr:row>
      <xdr:rowOff>333375</xdr:rowOff>
    </xdr:from>
    <xdr:ext cx="381444" cy="463550"/>
    <xdr:sp macro="" textlink="">
      <xdr:nvSpPr>
        <xdr:cNvPr id="51" name="楕円 3">
          <a:extLst>
            <a:ext uri="{FF2B5EF4-FFF2-40B4-BE49-F238E27FC236}">
              <a16:creationId xmlns:a16="http://schemas.microsoft.com/office/drawing/2014/main" id="{39FAB629-24A6-4173-B045-5B681E13B0A3}"/>
            </a:ext>
          </a:extLst>
        </xdr:cNvPr>
        <xdr:cNvSpPr/>
      </xdr:nvSpPr>
      <xdr:spPr>
        <a:xfrm>
          <a:off x="9763125" y="94488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0</xdr:colOff>
      <xdr:row>36</xdr:row>
      <xdr:rowOff>0</xdr:rowOff>
    </xdr:from>
    <xdr:ext cx="322791" cy="463550"/>
    <xdr:sp macro="" textlink="">
      <xdr:nvSpPr>
        <xdr:cNvPr id="52" name="楕円 3">
          <a:extLst>
            <a:ext uri="{FF2B5EF4-FFF2-40B4-BE49-F238E27FC236}">
              <a16:creationId xmlns:a16="http://schemas.microsoft.com/office/drawing/2014/main" id="{3E1F2F22-E1C5-483A-AB85-A0887B042EC8}"/>
            </a:ext>
          </a:extLst>
        </xdr:cNvPr>
        <xdr:cNvSpPr/>
      </xdr:nvSpPr>
      <xdr:spPr>
        <a:xfrm>
          <a:off x="9477375" y="987742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217170</xdr:colOff>
      <xdr:row>36</xdr:row>
      <xdr:rowOff>352425</xdr:rowOff>
    </xdr:from>
    <xdr:ext cx="371210" cy="456073"/>
    <xdr:sp macro="" textlink="">
      <xdr:nvSpPr>
        <xdr:cNvPr id="54" name="楕円 3">
          <a:extLst>
            <a:ext uri="{FF2B5EF4-FFF2-40B4-BE49-F238E27FC236}">
              <a16:creationId xmlns:a16="http://schemas.microsoft.com/office/drawing/2014/main" id="{0990742F-5114-4208-9D05-A37ED9E89FA4}"/>
            </a:ext>
          </a:extLst>
        </xdr:cNvPr>
        <xdr:cNvSpPr/>
      </xdr:nvSpPr>
      <xdr:spPr>
        <a:xfrm>
          <a:off x="9725025" y="1022985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0</xdr:colOff>
      <xdr:row>38</xdr:row>
      <xdr:rowOff>0</xdr:rowOff>
    </xdr:from>
    <xdr:ext cx="322791" cy="463550"/>
    <xdr:sp macro="" textlink="">
      <xdr:nvSpPr>
        <xdr:cNvPr id="55" name="楕円 3">
          <a:extLst>
            <a:ext uri="{FF2B5EF4-FFF2-40B4-BE49-F238E27FC236}">
              <a16:creationId xmlns:a16="http://schemas.microsoft.com/office/drawing/2014/main" id="{EB8F197A-285D-4F54-B96E-31E06E250C22}"/>
            </a:ext>
          </a:extLst>
        </xdr:cNvPr>
        <xdr:cNvSpPr/>
      </xdr:nvSpPr>
      <xdr:spPr>
        <a:xfrm>
          <a:off x="9477375" y="1063942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226695</xdr:colOff>
      <xdr:row>38</xdr:row>
      <xdr:rowOff>352425</xdr:rowOff>
    </xdr:from>
    <xdr:ext cx="380728" cy="456073"/>
    <xdr:sp macro="" textlink="">
      <xdr:nvSpPr>
        <xdr:cNvPr id="56" name="楕円 3">
          <a:extLst>
            <a:ext uri="{FF2B5EF4-FFF2-40B4-BE49-F238E27FC236}">
              <a16:creationId xmlns:a16="http://schemas.microsoft.com/office/drawing/2014/main" id="{17F8690D-7A8B-447B-AFB2-3CFEDC50A776}"/>
            </a:ext>
          </a:extLst>
        </xdr:cNvPr>
        <xdr:cNvSpPr/>
      </xdr:nvSpPr>
      <xdr:spPr>
        <a:xfrm>
          <a:off x="9734550" y="1099185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0</xdr:colOff>
      <xdr:row>40</xdr:row>
      <xdr:rowOff>0</xdr:rowOff>
    </xdr:from>
    <xdr:ext cx="322791" cy="463550"/>
    <xdr:sp macro="" textlink="">
      <xdr:nvSpPr>
        <xdr:cNvPr id="57" name="楕円 3">
          <a:extLst>
            <a:ext uri="{FF2B5EF4-FFF2-40B4-BE49-F238E27FC236}">
              <a16:creationId xmlns:a16="http://schemas.microsoft.com/office/drawing/2014/main" id="{9DA1978E-EECC-46C2-9111-C371E0444889}"/>
            </a:ext>
          </a:extLst>
        </xdr:cNvPr>
        <xdr:cNvSpPr/>
      </xdr:nvSpPr>
      <xdr:spPr>
        <a:xfrm>
          <a:off x="9477375" y="1140142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0</xdr:colOff>
      <xdr:row>42</xdr:row>
      <xdr:rowOff>0</xdr:rowOff>
    </xdr:from>
    <xdr:ext cx="322791" cy="463550"/>
    <xdr:sp macro="" textlink="">
      <xdr:nvSpPr>
        <xdr:cNvPr id="58" name="楕円 3">
          <a:extLst>
            <a:ext uri="{FF2B5EF4-FFF2-40B4-BE49-F238E27FC236}">
              <a16:creationId xmlns:a16="http://schemas.microsoft.com/office/drawing/2014/main" id="{6ED3FEA1-00F6-4C5F-B847-73131667CE54}"/>
            </a:ext>
          </a:extLst>
        </xdr:cNvPr>
        <xdr:cNvSpPr/>
      </xdr:nvSpPr>
      <xdr:spPr>
        <a:xfrm>
          <a:off x="9477375" y="1216342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226695</xdr:colOff>
      <xdr:row>42</xdr:row>
      <xdr:rowOff>354330</xdr:rowOff>
    </xdr:from>
    <xdr:ext cx="380728" cy="471149"/>
    <xdr:sp macro="" textlink="">
      <xdr:nvSpPr>
        <xdr:cNvPr id="59" name="楕円 3">
          <a:extLst>
            <a:ext uri="{FF2B5EF4-FFF2-40B4-BE49-F238E27FC236}">
              <a16:creationId xmlns:a16="http://schemas.microsoft.com/office/drawing/2014/main" id="{1859371E-5A78-4DD5-AA5A-5038201C94B0}"/>
            </a:ext>
          </a:extLst>
        </xdr:cNvPr>
        <xdr:cNvSpPr/>
      </xdr:nvSpPr>
      <xdr:spPr>
        <a:xfrm>
          <a:off x="9734550" y="1252537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twoCellAnchor>
    <xdr:from>
      <xdr:col>12</xdr:col>
      <xdr:colOff>205742</xdr:colOff>
      <xdr:row>45</xdr:row>
      <xdr:rowOff>9526</xdr:rowOff>
    </xdr:from>
    <xdr:to>
      <xdr:col>13</xdr:col>
      <xdr:colOff>120786</xdr:colOff>
      <xdr:row>45</xdr:row>
      <xdr:rowOff>153526</xdr:rowOff>
    </xdr:to>
    <xdr:cxnSp macro="">
      <xdr:nvCxnSpPr>
        <xdr:cNvPr id="12" name="直線矢印コネクタ 11">
          <a:extLst>
            <a:ext uri="{FF2B5EF4-FFF2-40B4-BE49-F238E27FC236}">
              <a16:creationId xmlns:a16="http://schemas.microsoft.com/office/drawing/2014/main" id="{4203C82C-5FAF-4EA8-8A06-9B92466515A5}"/>
            </a:ext>
          </a:extLst>
        </xdr:cNvPr>
        <xdr:cNvCxnSpPr/>
      </xdr:nvCxnSpPr>
      <xdr:spPr>
        <a:xfrm flipH="1" flipV="1">
          <a:off x="6067427" y="12353926"/>
          <a:ext cx="145482" cy="144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569595</xdr:colOff>
      <xdr:row>45</xdr:row>
      <xdr:rowOff>28575</xdr:rowOff>
    </xdr:from>
    <xdr:to>
      <xdr:col>18</xdr:col>
      <xdr:colOff>89535</xdr:colOff>
      <xdr:row>46</xdr:row>
      <xdr:rowOff>1125</xdr:rowOff>
    </xdr:to>
    <xdr:cxnSp macro="">
      <xdr:nvCxnSpPr>
        <xdr:cNvPr id="20" name="直線矢印コネクタ 19">
          <a:extLst>
            <a:ext uri="{FF2B5EF4-FFF2-40B4-BE49-F238E27FC236}">
              <a16:creationId xmlns:a16="http://schemas.microsoft.com/office/drawing/2014/main" id="{4269D906-F632-47A6-9CFC-0792C1FC4928}"/>
            </a:ext>
          </a:extLst>
        </xdr:cNvPr>
        <xdr:cNvCxnSpPr/>
      </xdr:nvCxnSpPr>
      <xdr:spPr>
        <a:xfrm flipV="1">
          <a:off x="8448675" y="12372975"/>
          <a:ext cx="114300" cy="144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179070</xdr:colOff>
      <xdr:row>41</xdr:row>
      <xdr:rowOff>285750</xdr:rowOff>
    </xdr:from>
    <xdr:to>
      <xdr:col>16</xdr:col>
      <xdr:colOff>179070</xdr:colOff>
      <xdr:row>45</xdr:row>
      <xdr:rowOff>130548</xdr:rowOff>
    </xdr:to>
    <xdr:cxnSp macro="">
      <xdr:nvCxnSpPr>
        <xdr:cNvPr id="27" name="直線矢印コネクタ 26">
          <a:extLst>
            <a:ext uri="{FF2B5EF4-FFF2-40B4-BE49-F238E27FC236}">
              <a16:creationId xmlns:a16="http://schemas.microsoft.com/office/drawing/2014/main" id="{50AE2828-7187-443B-BAEB-F3D4DA952098}"/>
            </a:ext>
          </a:extLst>
        </xdr:cNvPr>
        <xdr:cNvCxnSpPr/>
      </xdr:nvCxnSpPr>
      <xdr:spPr>
        <a:xfrm flipV="1">
          <a:off x="7753350" y="11258550"/>
          <a:ext cx="0" cy="1224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116205</xdr:colOff>
      <xdr:row>36</xdr:row>
      <xdr:rowOff>190500</xdr:rowOff>
    </xdr:from>
    <xdr:to>
      <xdr:col>18</xdr:col>
      <xdr:colOff>685774</xdr:colOff>
      <xdr:row>36</xdr:row>
      <xdr:rowOff>190500</xdr:rowOff>
    </xdr:to>
    <xdr:cxnSp macro="">
      <xdr:nvCxnSpPr>
        <xdr:cNvPr id="6" name="直線コネクタ 5">
          <a:extLst>
            <a:ext uri="{FF2B5EF4-FFF2-40B4-BE49-F238E27FC236}">
              <a16:creationId xmlns:a16="http://schemas.microsoft.com/office/drawing/2014/main" id="{0B781B2E-0DF9-4A66-A13F-632F1EBA3C39}"/>
            </a:ext>
          </a:extLst>
        </xdr:cNvPr>
        <xdr:cNvCxnSpPr/>
      </xdr:nvCxnSpPr>
      <xdr:spPr>
        <a:xfrm>
          <a:off x="8296275" y="10067925"/>
          <a:ext cx="63817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3809</xdr:colOff>
      <xdr:row>36</xdr:row>
      <xdr:rowOff>209550</xdr:rowOff>
    </xdr:from>
    <xdr:to>
      <xdr:col>15</xdr:col>
      <xdr:colOff>505192</xdr:colOff>
      <xdr:row>36</xdr:row>
      <xdr:rowOff>209550</xdr:rowOff>
    </xdr:to>
    <xdr:cxnSp macro="">
      <xdr:nvCxnSpPr>
        <xdr:cNvPr id="49" name="直線コネクタ 48">
          <a:extLst>
            <a:ext uri="{FF2B5EF4-FFF2-40B4-BE49-F238E27FC236}">
              <a16:creationId xmlns:a16="http://schemas.microsoft.com/office/drawing/2014/main" id="{2CFB102E-3C55-46AD-B8CA-D5A84B335D5C}"/>
            </a:ext>
          </a:extLst>
        </xdr:cNvPr>
        <xdr:cNvCxnSpPr/>
      </xdr:nvCxnSpPr>
      <xdr:spPr>
        <a:xfrm>
          <a:off x="5619749" y="10086975"/>
          <a:ext cx="16920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36</xdr:row>
      <xdr:rowOff>228600</xdr:rowOff>
    </xdr:from>
    <xdr:to>
      <xdr:col>15</xdr:col>
      <xdr:colOff>505174</xdr:colOff>
      <xdr:row>36</xdr:row>
      <xdr:rowOff>228600</xdr:rowOff>
    </xdr:to>
    <xdr:cxnSp macro="">
      <xdr:nvCxnSpPr>
        <xdr:cNvPr id="53" name="直線コネクタ 52">
          <a:extLst>
            <a:ext uri="{FF2B5EF4-FFF2-40B4-BE49-F238E27FC236}">
              <a16:creationId xmlns:a16="http://schemas.microsoft.com/office/drawing/2014/main" id="{AC24EE10-BCF4-4845-AE08-43400C5636E0}"/>
            </a:ext>
          </a:extLst>
        </xdr:cNvPr>
        <xdr:cNvCxnSpPr/>
      </xdr:nvCxnSpPr>
      <xdr:spPr>
        <a:xfrm>
          <a:off x="5619750" y="10106025"/>
          <a:ext cx="16920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116205</xdr:colOff>
      <xdr:row>36</xdr:row>
      <xdr:rowOff>219075</xdr:rowOff>
    </xdr:from>
    <xdr:to>
      <xdr:col>18</xdr:col>
      <xdr:colOff>685774</xdr:colOff>
      <xdr:row>36</xdr:row>
      <xdr:rowOff>219075</xdr:rowOff>
    </xdr:to>
    <xdr:cxnSp macro="">
      <xdr:nvCxnSpPr>
        <xdr:cNvPr id="60" name="直線コネクタ 59">
          <a:extLst>
            <a:ext uri="{FF2B5EF4-FFF2-40B4-BE49-F238E27FC236}">
              <a16:creationId xmlns:a16="http://schemas.microsoft.com/office/drawing/2014/main" id="{E511451E-0E7D-43FB-97F6-EFC79355A507}"/>
            </a:ext>
          </a:extLst>
        </xdr:cNvPr>
        <xdr:cNvCxnSpPr/>
      </xdr:nvCxnSpPr>
      <xdr:spPr>
        <a:xfrm>
          <a:off x="8296275" y="10096500"/>
          <a:ext cx="63817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264795</xdr:colOff>
      <xdr:row>36</xdr:row>
      <xdr:rowOff>163830</xdr:rowOff>
    </xdr:from>
    <xdr:to>
      <xdr:col>6</xdr:col>
      <xdr:colOff>89535</xdr:colOff>
      <xdr:row>36</xdr:row>
      <xdr:rowOff>163830</xdr:rowOff>
    </xdr:to>
    <xdr:cxnSp macro="">
      <xdr:nvCxnSpPr>
        <xdr:cNvPr id="61" name="直線コネクタ 60">
          <a:extLst>
            <a:ext uri="{FF2B5EF4-FFF2-40B4-BE49-F238E27FC236}">
              <a16:creationId xmlns:a16="http://schemas.microsoft.com/office/drawing/2014/main" id="{AA809DE8-B77C-42B6-8BCE-84D30797EC2C}"/>
            </a:ext>
          </a:extLst>
        </xdr:cNvPr>
        <xdr:cNvCxnSpPr/>
      </xdr:nvCxnSpPr>
      <xdr:spPr>
        <a:xfrm>
          <a:off x="2924175" y="10048875"/>
          <a:ext cx="4381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264795</xdr:colOff>
      <xdr:row>36</xdr:row>
      <xdr:rowOff>200025</xdr:rowOff>
    </xdr:from>
    <xdr:to>
      <xdr:col>6</xdr:col>
      <xdr:colOff>89535</xdr:colOff>
      <xdr:row>36</xdr:row>
      <xdr:rowOff>200025</xdr:rowOff>
    </xdr:to>
    <xdr:cxnSp macro="">
      <xdr:nvCxnSpPr>
        <xdr:cNvPr id="62" name="直線コネクタ 61">
          <a:extLst>
            <a:ext uri="{FF2B5EF4-FFF2-40B4-BE49-F238E27FC236}">
              <a16:creationId xmlns:a16="http://schemas.microsoft.com/office/drawing/2014/main" id="{6978BE83-18A9-4482-BA1C-B11661358C8B}"/>
            </a:ext>
          </a:extLst>
        </xdr:cNvPr>
        <xdr:cNvCxnSpPr/>
      </xdr:nvCxnSpPr>
      <xdr:spPr>
        <a:xfrm>
          <a:off x="2924175" y="10077450"/>
          <a:ext cx="4381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186690</xdr:colOff>
      <xdr:row>35</xdr:row>
      <xdr:rowOff>342900</xdr:rowOff>
    </xdr:from>
    <xdr:to>
      <xdr:col>5</xdr:col>
      <xdr:colOff>158115</xdr:colOff>
      <xdr:row>36</xdr:row>
      <xdr:rowOff>304800</xdr:rowOff>
    </xdr:to>
    <xdr:sp macro="" textlink="">
      <xdr:nvSpPr>
        <xdr:cNvPr id="64" name="円/楕円 63">
          <a:extLst>
            <a:ext uri="{FF2B5EF4-FFF2-40B4-BE49-F238E27FC236}">
              <a16:creationId xmlns:a16="http://schemas.microsoft.com/office/drawing/2014/main" id="{B7D41346-8FFF-488E-B755-13D4300A5B46}"/>
            </a:ext>
          </a:extLst>
        </xdr:cNvPr>
        <xdr:cNvSpPr/>
      </xdr:nvSpPr>
      <xdr:spPr>
        <a:xfrm>
          <a:off x="2838450" y="9324975"/>
          <a:ext cx="285750"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訂</a:t>
          </a:r>
          <a:endParaRPr kumimoji="1" lang="en-US" altLang="ja-JP" sz="1100">
            <a:solidFill>
              <a:srgbClr val="FF0000"/>
            </a:solidFill>
          </a:endParaRPr>
        </a:p>
      </xdr:txBody>
    </xdr:sp>
    <xdr:clientData/>
  </xdr:twoCellAnchor>
  <xdr:twoCellAnchor>
    <xdr:from>
      <xdr:col>12</xdr:col>
      <xdr:colOff>205740</xdr:colOff>
      <xdr:row>36</xdr:row>
      <xdr:rowOff>28575</xdr:rowOff>
    </xdr:from>
    <xdr:to>
      <xdr:col>13</xdr:col>
      <xdr:colOff>245586</xdr:colOff>
      <xdr:row>36</xdr:row>
      <xdr:rowOff>371475</xdr:rowOff>
    </xdr:to>
    <xdr:sp macro="" textlink="">
      <xdr:nvSpPr>
        <xdr:cNvPr id="65" name="円/楕円 64">
          <a:extLst>
            <a:ext uri="{FF2B5EF4-FFF2-40B4-BE49-F238E27FC236}">
              <a16:creationId xmlns:a16="http://schemas.microsoft.com/office/drawing/2014/main" id="{32FDB209-0B3F-4A5D-9B1F-A8E8B3B1BF9C}"/>
            </a:ext>
          </a:extLst>
        </xdr:cNvPr>
        <xdr:cNvSpPr/>
      </xdr:nvSpPr>
      <xdr:spPr>
        <a:xfrm>
          <a:off x="5848350" y="9906000"/>
          <a:ext cx="285750"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訂</a:t>
          </a:r>
          <a:endParaRPr kumimoji="1" lang="en-US" altLang="ja-JP" sz="1100">
            <a:solidFill>
              <a:srgbClr val="FF0000"/>
            </a:solidFill>
          </a:endParaRPr>
        </a:p>
      </xdr:txBody>
    </xdr:sp>
    <xdr:clientData/>
  </xdr:twoCellAnchor>
  <xdr:twoCellAnchor>
    <xdr:from>
      <xdr:col>18</xdr:col>
      <xdr:colOff>11430</xdr:colOff>
      <xdr:row>36</xdr:row>
      <xdr:rowOff>28575</xdr:rowOff>
    </xdr:from>
    <xdr:to>
      <xdr:col>18</xdr:col>
      <xdr:colOff>274011</xdr:colOff>
      <xdr:row>36</xdr:row>
      <xdr:rowOff>371475</xdr:rowOff>
    </xdr:to>
    <xdr:sp macro="" textlink="">
      <xdr:nvSpPr>
        <xdr:cNvPr id="66" name="円/楕円 65">
          <a:extLst>
            <a:ext uri="{FF2B5EF4-FFF2-40B4-BE49-F238E27FC236}">
              <a16:creationId xmlns:a16="http://schemas.microsoft.com/office/drawing/2014/main" id="{BE74C15A-2FBD-40FE-923D-D84D1E309031}"/>
            </a:ext>
          </a:extLst>
        </xdr:cNvPr>
        <xdr:cNvSpPr/>
      </xdr:nvSpPr>
      <xdr:spPr>
        <a:xfrm>
          <a:off x="8191500" y="9906000"/>
          <a:ext cx="285750"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訂</a:t>
          </a:r>
          <a:endParaRPr kumimoji="1" lang="en-US" altLang="ja-JP" sz="1100">
            <a:solidFill>
              <a:srgbClr val="FF0000"/>
            </a:solidFill>
          </a:endParaRPr>
        </a:p>
      </xdr:txBody>
    </xdr:sp>
    <xdr:clientData/>
  </xdr:twoCellAnchor>
  <xdr:twoCellAnchor>
    <xdr:from>
      <xdr:col>15</xdr:col>
      <xdr:colOff>11430</xdr:colOff>
      <xdr:row>36</xdr:row>
      <xdr:rowOff>304800</xdr:rowOff>
    </xdr:from>
    <xdr:to>
      <xdr:col>15</xdr:col>
      <xdr:colOff>20955</xdr:colOff>
      <xdr:row>45</xdr:row>
      <xdr:rowOff>160200</xdr:rowOff>
    </xdr:to>
    <xdr:cxnSp macro="">
      <xdr:nvCxnSpPr>
        <xdr:cNvPr id="68" name="直線矢印コネクタ 67">
          <a:extLst>
            <a:ext uri="{FF2B5EF4-FFF2-40B4-BE49-F238E27FC236}">
              <a16:creationId xmlns:a16="http://schemas.microsoft.com/office/drawing/2014/main" id="{8ADC6595-886F-42D2-9B77-B7A0E51C8099}"/>
            </a:ext>
          </a:extLst>
        </xdr:cNvPr>
        <xdr:cNvCxnSpPr/>
      </xdr:nvCxnSpPr>
      <xdr:spPr>
        <a:xfrm flipV="1">
          <a:off x="6991350" y="9372600"/>
          <a:ext cx="9525" cy="3132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36</xdr:row>
      <xdr:rowOff>0</xdr:rowOff>
    </xdr:from>
    <xdr:to>
      <xdr:col>12</xdr:col>
      <xdr:colOff>149087</xdr:colOff>
      <xdr:row>36</xdr:row>
      <xdr:rowOff>163996</xdr:rowOff>
    </xdr:to>
    <xdr:sp macro="" textlink="">
      <xdr:nvSpPr>
        <xdr:cNvPr id="69" name="正方形/長方形 68">
          <a:extLst>
            <a:ext uri="{FF2B5EF4-FFF2-40B4-BE49-F238E27FC236}">
              <a16:creationId xmlns:a16="http://schemas.microsoft.com/office/drawing/2014/main" id="{228F186B-E1E2-4315-9FCE-667A8B08AE0B}"/>
            </a:ext>
          </a:extLst>
        </xdr:cNvPr>
        <xdr:cNvSpPr/>
      </xdr:nvSpPr>
      <xdr:spPr>
        <a:xfrm>
          <a:off x="5619750" y="9877425"/>
          <a:ext cx="1714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13</xdr:col>
      <xdr:colOff>215265</xdr:colOff>
      <xdr:row>35</xdr:row>
      <xdr:rowOff>354330</xdr:rowOff>
    </xdr:from>
    <xdr:to>
      <xdr:col>14</xdr:col>
      <xdr:colOff>68511</xdr:colOff>
      <xdr:row>36</xdr:row>
      <xdr:rowOff>142965</xdr:rowOff>
    </xdr:to>
    <xdr:sp macro="" textlink="">
      <xdr:nvSpPr>
        <xdr:cNvPr id="70" name="正方形/長方形 69">
          <a:extLst>
            <a:ext uri="{FF2B5EF4-FFF2-40B4-BE49-F238E27FC236}">
              <a16:creationId xmlns:a16="http://schemas.microsoft.com/office/drawing/2014/main" id="{33C41582-E6EA-4490-9049-0C2652E62758}"/>
            </a:ext>
          </a:extLst>
        </xdr:cNvPr>
        <xdr:cNvSpPr/>
      </xdr:nvSpPr>
      <xdr:spPr>
        <a:xfrm>
          <a:off x="6315075" y="9344025"/>
          <a:ext cx="485775"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820</a:t>
          </a:r>
          <a:endParaRPr kumimoji="1" lang="ja-JP" altLang="en-US" sz="1100">
            <a:solidFill>
              <a:srgbClr val="FF0000"/>
            </a:solidFill>
          </a:endParaRPr>
        </a:p>
      </xdr:txBody>
    </xdr:sp>
    <xdr:clientData/>
  </xdr:twoCellAnchor>
  <xdr:twoCellAnchor>
    <xdr:from>
      <xdr:col>14</xdr:col>
      <xdr:colOff>0</xdr:colOff>
      <xdr:row>36</xdr:row>
      <xdr:rowOff>0</xdr:rowOff>
    </xdr:from>
    <xdr:to>
      <xdr:col>14</xdr:col>
      <xdr:colOff>149087</xdr:colOff>
      <xdr:row>36</xdr:row>
      <xdr:rowOff>163996</xdr:rowOff>
    </xdr:to>
    <xdr:sp macro="" textlink="">
      <xdr:nvSpPr>
        <xdr:cNvPr id="72" name="正方形/長方形 71">
          <a:extLst>
            <a:ext uri="{FF2B5EF4-FFF2-40B4-BE49-F238E27FC236}">
              <a16:creationId xmlns:a16="http://schemas.microsoft.com/office/drawing/2014/main" id="{6E7DC15E-D2D9-4D33-9A79-9D715CD297CF}"/>
            </a:ext>
          </a:extLst>
        </xdr:cNvPr>
        <xdr:cNvSpPr/>
      </xdr:nvSpPr>
      <xdr:spPr>
        <a:xfrm>
          <a:off x="6505575" y="9877425"/>
          <a:ext cx="1714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15</xdr:col>
      <xdr:colOff>99061</xdr:colOff>
      <xdr:row>35</xdr:row>
      <xdr:rowOff>371475</xdr:rowOff>
    </xdr:from>
    <xdr:to>
      <xdr:col>16</xdr:col>
      <xdr:colOff>11362</xdr:colOff>
      <xdr:row>36</xdr:row>
      <xdr:rowOff>161925</xdr:rowOff>
    </xdr:to>
    <xdr:sp macro="" textlink="">
      <xdr:nvSpPr>
        <xdr:cNvPr id="73" name="正方形/長方形 72">
          <a:extLst>
            <a:ext uri="{FF2B5EF4-FFF2-40B4-BE49-F238E27FC236}">
              <a16:creationId xmlns:a16="http://schemas.microsoft.com/office/drawing/2014/main" id="{5AF26235-7039-4924-8C04-84DEB222231D}"/>
            </a:ext>
          </a:extLst>
        </xdr:cNvPr>
        <xdr:cNvSpPr/>
      </xdr:nvSpPr>
      <xdr:spPr>
        <a:xfrm>
          <a:off x="7086601" y="9353550"/>
          <a:ext cx="4762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750</a:t>
          </a:r>
          <a:endParaRPr kumimoji="1" lang="ja-JP" altLang="en-US" sz="1100">
            <a:solidFill>
              <a:srgbClr val="FF0000"/>
            </a:solidFill>
          </a:endParaRPr>
        </a:p>
      </xdr:txBody>
    </xdr:sp>
    <xdr:clientData/>
  </xdr:twoCellAnchor>
  <xdr:twoCellAnchor>
    <xdr:from>
      <xdr:col>18</xdr:col>
      <xdr:colOff>236221</xdr:colOff>
      <xdr:row>35</xdr:row>
      <xdr:rowOff>352425</xdr:rowOff>
    </xdr:from>
    <xdr:to>
      <xdr:col>19</xdr:col>
      <xdr:colOff>49350</xdr:colOff>
      <xdr:row>36</xdr:row>
      <xdr:rowOff>164042</xdr:rowOff>
    </xdr:to>
    <xdr:sp macro="" textlink="">
      <xdr:nvSpPr>
        <xdr:cNvPr id="74" name="正方形/長方形 73">
          <a:extLst>
            <a:ext uri="{FF2B5EF4-FFF2-40B4-BE49-F238E27FC236}">
              <a16:creationId xmlns:a16="http://schemas.microsoft.com/office/drawing/2014/main" id="{7C19B1E8-DF9E-49C6-A5BD-DEBC9E1236F3}"/>
            </a:ext>
          </a:extLst>
        </xdr:cNvPr>
        <xdr:cNvSpPr/>
      </xdr:nvSpPr>
      <xdr:spPr>
        <a:xfrm>
          <a:off x="8724901" y="9334500"/>
          <a:ext cx="5524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1,570</a:t>
          </a:r>
        </a:p>
      </xdr:txBody>
    </xdr:sp>
    <xdr:clientData/>
  </xdr:twoCellAnchor>
  <xdr:twoCellAnchor>
    <xdr:from>
      <xdr:col>22</xdr:col>
      <xdr:colOff>78105</xdr:colOff>
      <xdr:row>26</xdr:row>
      <xdr:rowOff>38099</xdr:rowOff>
    </xdr:from>
    <xdr:to>
      <xdr:col>26</xdr:col>
      <xdr:colOff>11430</xdr:colOff>
      <xdr:row>37</xdr:row>
      <xdr:rowOff>49540</xdr:rowOff>
    </xdr:to>
    <xdr:sp macro="" textlink="">
      <xdr:nvSpPr>
        <xdr:cNvPr id="13" name="角丸四角形吹き出し 12">
          <a:extLst>
            <a:ext uri="{FF2B5EF4-FFF2-40B4-BE49-F238E27FC236}">
              <a16:creationId xmlns:a16="http://schemas.microsoft.com/office/drawing/2014/main" id="{3BDA1899-A2CA-4BB5-9AD4-F25413C967B8}"/>
            </a:ext>
          </a:extLst>
        </xdr:cNvPr>
        <xdr:cNvSpPr/>
      </xdr:nvSpPr>
      <xdr:spPr>
        <a:xfrm>
          <a:off x="12134850" y="7038974"/>
          <a:ext cx="2257425" cy="2695575"/>
        </a:xfrm>
        <a:prstGeom prst="wedgeRoundRectCallout">
          <a:avLst>
            <a:gd name="adj1" fmla="val -376073"/>
            <a:gd name="adj2" fmla="val 651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a:solidFill>
                <a:srgbClr val="FF0000"/>
              </a:solidFill>
              <a:effectLst/>
              <a:latin typeface="+mn-lt"/>
              <a:ea typeface="+mn-ea"/>
              <a:cs typeface="+mn-cs"/>
            </a:rPr>
            <a:t>交通手段を記載</a:t>
          </a:r>
          <a:endParaRPr lang="ja-JP" altLang="ja-JP" sz="1050">
            <a:solidFill>
              <a:srgbClr val="FF0000"/>
            </a:solidFill>
            <a:effectLst/>
          </a:endParaRPr>
        </a:p>
        <a:p>
          <a:pPr rtl="0"/>
          <a:r>
            <a:rPr lang="ja-JP" altLang="ja-JP" sz="1100" b="0" i="0">
              <a:solidFill>
                <a:srgbClr val="FF0000"/>
              </a:solidFill>
              <a:effectLst/>
              <a:latin typeface="+mn-lt"/>
              <a:ea typeface="+mn-ea"/>
              <a:cs typeface="+mn-cs"/>
            </a:rPr>
            <a:t>・電車</a:t>
          </a:r>
          <a:endParaRPr lang="ja-JP" altLang="ja-JP" sz="1050">
            <a:solidFill>
              <a:srgbClr val="FF0000"/>
            </a:solidFill>
            <a:effectLst/>
          </a:endParaRPr>
        </a:p>
        <a:p>
          <a:pPr rtl="0"/>
          <a:r>
            <a:rPr lang="ja-JP" altLang="ja-JP" sz="1100">
              <a:solidFill>
                <a:srgbClr val="FF0000"/>
              </a:solidFill>
              <a:effectLst/>
              <a:latin typeface="+mn-lt"/>
              <a:ea typeface="+mn-ea"/>
              <a:cs typeface="+mn-cs"/>
            </a:rPr>
            <a:t>・レンタカー</a:t>
          </a:r>
          <a:endParaRPr lang="ja-JP" altLang="ja-JP" sz="1050">
            <a:solidFill>
              <a:srgbClr val="FF0000"/>
            </a:solidFill>
            <a:effectLst/>
          </a:endParaRPr>
        </a:p>
        <a:p>
          <a:pPr rtl="0">
            <a:lnSpc>
              <a:spcPts val="1300"/>
            </a:lnSpc>
          </a:pPr>
          <a:r>
            <a:rPr lang="ja-JP" altLang="ja-JP" sz="1100">
              <a:solidFill>
                <a:srgbClr val="FF0000"/>
              </a:solidFill>
              <a:effectLst/>
              <a:latin typeface="+mn-lt"/>
              <a:ea typeface="+mn-ea"/>
              <a:cs typeface="+mn-cs"/>
            </a:rPr>
            <a:t>・貸切バス</a:t>
          </a:r>
          <a:endParaRPr lang="ja-JP" altLang="ja-JP" sz="1050">
            <a:solidFill>
              <a:srgbClr val="FF0000"/>
            </a:solidFill>
            <a:effectLst/>
          </a:endParaRPr>
        </a:p>
        <a:p>
          <a:pPr rtl="0"/>
          <a:r>
            <a:rPr lang="ja-JP" altLang="ja-JP" sz="1100">
              <a:solidFill>
                <a:srgbClr val="FF0000"/>
              </a:solidFill>
              <a:effectLst/>
              <a:latin typeface="+mn-lt"/>
              <a:ea typeface="+mn-ea"/>
              <a:cs typeface="+mn-cs"/>
            </a:rPr>
            <a:t>・私用車の場合は</a:t>
          </a:r>
          <a:endParaRPr lang="ja-JP" altLang="ja-JP" sz="1050">
            <a:solidFill>
              <a:srgbClr val="FF0000"/>
            </a:solidFill>
            <a:effectLst/>
          </a:endParaRPr>
        </a:p>
        <a:p>
          <a:pPr rtl="0">
            <a:lnSpc>
              <a:spcPts val="1300"/>
            </a:lnSpc>
          </a:pPr>
          <a:r>
            <a:rPr lang="ja-JP" altLang="ja-JP" sz="1100">
              <a:solidFill>
                <a:srgbClr val="FF0000"/>
              </a:solidFill>
              <a:effectLst/>
              <a:latin typeface="+mn-lt"/>
              <a:ea typeface="+mn-ea"/>
              <a:cs typeface="+mn-cs"/>
            </a:rPr>
            <a:t>　　（往復距離）</a:t>
          </a:r>
          <a:r>
            <a:rPr lang="en-US" altLang="ja-JP" sz="1100">
              <a:solidFill>
                <a:srgbClr val="FF0000"/>
              </a:solidFill>
              <a:effectLst/>
              <a:latin typeface="+mn-lt"/>
              <a:ea typeface="+mn-ea"/>
              <a:cs typeface="+mn-cs"/>
            </a:rPr>
            <a:t>Km</a:t>
          </a:r>
          <a:endParaRPr lang="ja-JP" altLang="ja-JP" sz="1050">
            <a:solidFill>
              <a:srgbClr val="FF0000"/>
            </a:solidFill>
            <a:effectLst/>
          </a:endParaRPr>
        </a:p>
        <a:p>
          <a:pPr rtl="0">
            <a:lnSpc>
              <a:spcPts val="1100"/>
            </a:lnSpc>
          </a:pPr>
          <a:r>
            <a:rPr lang="en-US" altLang="ja-JP" sz="1050" b="0" i="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ja-JP" sz="1050" b="0" i="0">
              <a:solidFill>
                <a:srgbClr val="FF0000"/>
              </a:solidFill>
              <a:effectLst/>
              <a:latin typeface="ＭＳ Ｐゴシック" panose="020B0600070205080204" pitchFamily="50" charset="-128"/>
              <a:ea typeface="ＭＳ Ｐゴシック" panose="020B0600070205080204" pitchFamily="50" charset="-128"/>
              <a:cs typeface="+mn-cs"/>
            </a:rPr>
            <a:t>往復距離数は</a:t>
          </a:r>
          <a:r>
            <a:rPr lang="ja-JP" altLang="en-US" sz="1050" b="0" i="0">
              <a:solidFill>
                <a:srgbClr val="FF0000"/>
              </a:solidFill>
              <a:effectLst/>
              <a:latin typeface="ＭＳ Ｐゴシック" panose="020B0600070205080204" pitchFamily="50" charset="-128"/>
              <a:ea typeface="ＭＳ Ｐゴシック" panose="020B0600070205080204" pitchFamily="50" charset="-128"/>
              <a:cs typeface="+mn-cs"/>
            </a:rPr>
            <a:t>旅費</a:t>
          </a:r>
          <a:r>
            <a:rPr lang="ja-JP" altLang="ja-JP" sz="1050" b="0" i="0">
              <a:solidFill>
                <a:srgbClr val="FF0000"/>
              </a:solidFill>
              <a:effectLst/>
              <a:latin typeface="ＭＳ Ｐゴシック" panose="020B0600070205080204" pitchFamily="50" charset="-128"/>
              <a:ea typeface="ＭＳ Ｐゴシック" panose="020B0600070205080204" pitchFamily="50" charset="-128"/>
              <a:cs typeface="+mn-cs"/>
            </a:rPr>
            <a:t>ずばっと車編で確認。該当する出発地・会場地がない場合は地図ソフトなどで確認し記入してください。</a:t>
          </a:r>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20</xdr:col>
      <xdr:colOff>9525</xdr:colOff>
      <xdr:row>61</xdr:row>
      <xdr:rowOff>161925</xdr:rowOff>
    </xdr:from>
    <xdr:ext cx="315923" cy="456073"/>
    <xdr:sp macro="" textlink="">
      <xdr:nvSpPr>
        <xdr:cNvPr id="152" name="楕円 3">
          <a:extLst>
            <a:ext uri="{FF2B5EF4-FFF2-40B4-BE49-F238E27FC236}">
              <a16:creationId xmlns:a16="http://schemas.microsoft.com/office/drawing/2014/main" id="{3A70AA58-1E45-483B-B05C-64BF3CA51786}"/>
            </a:ext>
          </a:extLst>
        </xdr:cNvPr>
        <xdr:cNvSpPr/>
      </xdr:nvSpPr>
      <xdr:spPr>
        <a:xfrm>
          <a:off x="9772650" y="85725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255270</xdr:colOff>
      <xdr:row>62</xdr:row>
      <xdr:rowOff>333375</xdr:rowOff>
    </xdr:from>
    <xdr:ext cx="381444" cy="463550"/>
    <xdr:sp macro="" textlink="">
      <xdr:nvSpPr>
        <xdr:cNvPr id="153" name="楕円 3">
          <a:extLst>
            <a:ext uri="{FF2B5EF4-FFF2-40B4-BE49-F238E27FC236}">
              <a16:creationId xmlns:a16="http://schemas.microsoft.com/office/drawing/2014/main" id="{31DAA0EC-8065-409A-A7C3-07954395AB46}"/>
            </a:ext>
          </a:extLst>
        </xdr:cNvPr>
        <xdr:cNvSpPr/>
      </xdr:nvSpPr>
      <xdr:spPr>
        <a:xfrm>
          <a:off x="10048875" y="893445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9525</xdr:colOff>
      <xdr:row>63</xdr:row>
      <xdr:rowOff>333375</xdr:rowOff>
    </xdr:from>
    <xdr:ext cx="315923" cy="463550"/>
    <xdr:sp macro="" textlink="">
      <xdr:nvSpPr>
        <xdr:cNvPr id="154" name="楕円 3">
          <a:extLst>
            <a:ext uri="{FF2B5EF4-FFF2-40B4-BE49-F238E27FC236}">
              <a16:creationId xmlns:a16="http://schemas.microsoft.com/office/drawing/2014/main" id="{D84711AD-4A72-4354-A00A-D1E51B2A4B38}"/>
            </a:ext>
          </a:extLst>
        </xdr:cNvPr>
        <xdr:cNvSpPr/>
      </xdr:nvSpPr>
      <xdr:spPr>
        <a:xfrm>
          <a:off x="9772650" y="1665922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0</xdr:colOff>
      <xdr:row>66</xdr:row>
      <xdr:rowOff>0</xdr:rowOff>
    </xdr:from>
    <xdr:ext cx="322791" cy="463550"/>
    <xdr:sp macro="" textlink="">
      <xdr:nvSpPr>
        <xdr:cNvPr id="156" name="楕円 3">
          <a:extLst>
            <a:ext uri="{FF2B5EF4-FFF2-40B4-BE49-F238E27FC236}">
              <a16:creationId xmlns:a16="http://schemas.microsoft.com/office/drawing/2014/main" id="{0E9E95A1-ECD3-4869-A6AF-6D0AC519E008}"/>
            </a:ext>
          </a:extLst>
        </xdr:cNvPr>
        <xdr:cNvSpPr/>
      </xdr:nvSpPr>
      <xdr:spPr>
        <a:xfrm>
          <a:off x="9763125" y="1012507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226695</xdr:colOff>
      <xdr:row>66</xdr:row>
      <xdr:rowOff>352425</xdr:rowOff>
    </xdr:from>
    <xdr:ext cx="380728" cy="456073"/>
    <xdr:sp macro="" textlink="">
      <xdr:nvSpPr>
        <xdr:cNvPr id="157" name="楕円 3">
          <a:extLst>
            <a:ext uri="{FF2B5EF4-FFF2-40B4-BE49-F238E27FC236}">
              <a16:creationId xmlns:a16="http://schemas.microsoft.com/office/drawing/2014/main" id="{4E02DFB2-4CFA-43EE-BE23-39C6E7FAD0FE}"/>
            </a:ext>
          </a:extLst>
        </xdr:cNvPr>
        <xdr:cNvSpPr/>
      </xdr:nvSpPr>
      <xdr:spPr>
        <a:xfrm>
          <a:off x="10020300" y="104775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0</xdr:colOff>
      <xdr:row>68</xdr:row>
      <xdr:rowOff>0</xdr:rowOff>
    </xdr:from>
    <xdr:ext cx="322791" cy="463550"/>
    <xdr:sp macro="" textlink="">
      <xdr:nvSpPr>
        <xdr:cNvPr id="158" name="楕円 3">
          <a:extLst>
            <a:ext uri="{FF2B5EF4-FFF2-40B4-BE49-F238E27FC236}">
              <a16:creationId xmlns:a16="http://schemas.microsoft.com/office/drawing/2014/main" id="{CA80965C-0FBB-4D4E-A5BF-510074BC975A}"/>
            </a:ext>
          </a:extLst>
        </xdr:cNvPr>
        <xdr:cNvSpPr/>
      </xdr:nvSpPr>
      <xdr:spPr>
        <a:xfrm>
          <a:off x="9763125" y="1088707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0</xdr:colOff>
      <xdr:row>70</xdr:row>
      <xdr:rowOff>0</xdr:rowOff>
    </xdr:from>
    <xdr:ext cx="322791" cy="463550"/>
    <xdr:sp macro="" textlink="">
      <xdr:nvSpPr>
        <xdr:cNvPr id="159" name="楕円 3">
          <a:extLst>
            <a:ext uri="{FF2B5EF4-FFF2-40B4-BE49-F238E27FC236}">
              <a16:creationId xmlns:a16="http://schemas.microsoft.com/office/drawing/2014/main" id="{9795A55C-5327-4127-BED4-5A7DBBAC879A}"/>
            </a:ext>
          </a:extLst>
        </xdr:cNvPr>
        <xdr:cNvSpPr/>
      </xdr:nvSpPr>
      <xdr:spPr>
        <a:xfrm>
          <a:off x="9763125" y="1164907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264795</xdr:colOff>
      <xdr:row>68</xdr:row>
      <xdr:rowOff>333375</xdr:rowOff>
    </xdr:from>
    <xdr:ext cx="381444" cy="463550"/>
    <xdr:sp macro="" textlink="">
      <xdr:nvSpPr>
        <xdr:cNvPr id="160" name="楕円 3">
          <a:extLst>
            <a:ext uri="{FF2B5EF4-FFF2-40B4-BE49-F238E27FC236}">
              <a16:creationId xmlns:a16="http://schemas.microsoft.com/office/drawing/2014/main" id="{F471EF41-88BB-4786-8401-0E352777B0DE}"/>
            </a:ext>
          </a:extLst>
        </xdr:cNvPr>
        <xdr:cNvSpPr/>
      </xdr:nvSpPr>
      <xdr:spPr>
        <a:xfrm>
          <a:off x="10058400" y="1856422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255270</xdr:colOff>
      <xdr:row>70</xdr:row>
      <xdr:rowOff>352425</xdr:rowOff>
    </xdr:from>
    <xdr:ext cx="381444" cy="463550"/>
    <xdr:sp macro="" textlink="">
      <xdr:nvSpPr>
        <xdr:cNvPr id="107" name="楕円 3">
          <a:extLst>
            <a:ext uri="{FF2B5EF4-FFF2-40B4-BE49-F238E27FC236}">
              <a16:creationId xmlns:a16="http://schemas.microsoft.com/office/drawing/2014/main" id="{F3932813-A236-430A-BABE-E48F99DF101A}"/>
            </a:ext>
          </a:extLst>
        </xdr:cNvPr>
        <xdr:cNvSpPr/>
      </xdr:nvSpPr>
      <xdr:spPr>
        <a:xfrm>
          <a:off x="10048875" y="1934527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226695</xdr:colOff>
      <xdr:row>64</xdr:row>
      <xdr:rowOff>333375</xdr:rowOff>
    </xdr:from>
    <xdr:ext cx="380728" cy="463550"/>
    <xdr:sp macro="" textlink="">
      <xdr:nvSpPr>
        <xdr:cNvPr id="119" name="楕円 3">
          <a:extLst>
            <a:ext uri="{FF2B5EF4-FFF2-40B4-BE49-F238E27FC236}">
              <a16:creationId xmlns:a16="http://schemas.microsoft.com/office/drawing/2014/main" id="{7D9A0DC6-B3E7-4A2C-9008-5BCBA69E38C6}"/>
            </a:ext>
          </a:extLst>
        </xdr:cNvPr>
        <xdr:cNvSpPr/>
      </xdr:nvSpPr>
      <xdr:spPr>
        <a:xfrm>
          <a:off x="10020300" y="1704022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255270</xdr:colOff>
      <xdr:row>62</xdr:row>
      <xdr:rowOff>333375</xdr:rowOff>
    </xdr:from>
    <xdr:ext cx="381444" cy="463550"/>
    <xdr:sp macro="" textlink="">
      <xdr:nvSpPr>
        <xdr:cNvPr id="184" name="楕円 3">
          <a:extLst>
            <a:ext uri="{FF2B5EF4-FFF2-40B4-BE49-F238E27FC236}">
              <a16:creationId xmlns:a16="http://schemas.microsoft.com/office/drawing/2014/main" id="{EBEBF3A5-479E-4DDC-960B-B6342DEC247E}"/>
            </a:ext>
          </a:extLst>
        </xdr:cNvPr>
        <xdr:cNvSpPr/>
      </xdr:nvSpPr>
      <xdr:spPr>
        <a:xfrm>
          <a:off x="10048875" y="1665922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20</xdr:col>
      <xdr:colOff>255270</xdr:colOff>
      <xdr:row>62</xdr:row>
      <xdr:rowOff>333375</xdr:rowOff>
    </xdr:from>
    <xdr:ext cx="381444" cy="463550"/>
    <xdr:sp macro="" textlink="">
      <xdr:nvSpPr>
        <xdr:cNvPr id="186" name="楕円 3">
          <a:extLst>
            <a:ext uri="{FF2B5EF4-FFF2-40B4-BE49-F238E27FC236}">
              <a16:creationId xmlns:a16="http://schemas.microsoft.com/office/drawing/2014/main" id="{2B1B0CA7-1AEA-4380-BC12-2BFB81D6A891}"/>
            </a:ext>
          </a:extLst>
        </xdr:cNvPr>
        <xdr:cNvSpPr/>
      </xdr:nvSpPr>
      <xdr:spPr>
        <a:xfrm>
          <a:off x="10048875" y="1665922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twoCellAnchor>
    <xdr:from>
      <xdr:col>22</xdr:col>
      <xdr:colOff>59055</xdr:colOff>
      <xdr:row>53</xdr:row>
      <xdr:rowOff>49530</xdr:rowOff>
    </xdr:from>
    <xdr:to>
      <xdr:col>24</xdr:col>
      <xdr:colOff>392481</xdr:colOff>
      <xdr:row>66</xdr:row>
      <xdr:rowOff>180978</xdr:rowOff>
    </xdr:to>
    <xdr:sp macro="" textlink="">
      <xdr:nvSpPr>
        <xdr:cNvPr id="76" name="角丸四角形吹き出し 75">
          <a:extLst>
            <a:ext uri="{FF2B5EF4-FFF2-40B4-BE49-F238E27FC236}">
              <a16:creationId xmlns:a16="http://schemas.microsoft.com/office/drawing/2014/main" id="{1B56FA5C-355C-4FDC-A81F-97F06BEFD063}"/>
            </a:ext>
          </a:extLst>
        </xdr:cNvPr>
        <xdr:cNvSpPr/>
      </xdr:nvSpPr>
      <xdr:spPr>
        <a:xfrm>
          <a:off x="12115800" y="13773150"/>
          <a:ext cx="1533525" cy="3352799"/>
        </a:xfrm>
        <a:prstGeom prst="wedgeRoundRectCallout">
          <a:avLst>
            <a:gd name="adj1" fmla="val -567109"/>
            <a:gd name="adj2" fmla="val 155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lnSpc>
              <a:spcPts val="1300"/>
            </a:lnSpc>
          </a:pPr>
          <a:r>
            <a:rPr lang="ja-JP" altLang="en-US" sz="1050" b="0" i="0">
              <a:solidFill>
                <a:srgbClr val="FF0000"/>
              </a:solidFill>
              <a:effectLst/>
              <a:latin typeface="ＭＳ Ｐゴシック" panose="020B0600070205080204" pitchFamily="50" charset="-128"/>
              <a:ea typeface="ＭＳ Ｐゴシック" panose="020B0600070205080204" pitchFamily="50" charset="-128"/>
              <a:cs typeface="+mn-cs"/>
            </a:rPr>
            <a:t>交通手段を記載</a:t>
          </a:r>
          <a:endParaRPr lang="en-US" altLang="ja-JP" sz="1050" b="0" i="0">
            <a:solidFill>
              <a:srgbClr val="FF0000"/>
            </a:solidFill>
            <a:effectLst/>
            <a:latin typeface="ＭＳ Ｐゴシック" panose="020B0600070205080204" pitchFamily="50" charset="-128"/>
            <a:ea typeface="ＭＳ Ｐゴシック" panose="020B0600070205080204" pitchFamily="50" charset="-128"/>
            <a:cs typeface="+mn-cs"/>
          </a:endParaRPr>
        </a:p>
        <a:p>
          <a:pPr rtl="0">
            <a:lnSpc>
              <a:spcPts val="1300"/>
            </a:lnSpc>
          </a:pPr>
          <a:r>
            <a:rPr lang="ja-JP" altLang="en-US" sz="1050" b="0" i="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ja-JP" sz="1050" b="0" i="0">
              <a:solidFill>
                <a:srgbClr val="FF0000"/>
              </a:solidFill>
              <a:effectLst/>
              <a:latin typeface="ＭＳ Ｐゴシック" panose="020B0600070205080204" pitchFamily="50" charset="-128"/>
              <a:ea typeface="ＭＳ Ｐゴシック" panose="020B0600070205080204" pitchFamily="50" charset="-128"/>
              <a:cs typeface="+mn-cs"/>
            </a:rPr>
            <a:t>電車</a:t>
          </a:r>
          <a:endParaRPr lang="en-US" altLang="ja-JP" sz="1050" b="1" i="0">
            <a:solidFill>
              <a:srgbClr val="FF0000"/>
            </a:solidFill>
            <a:effectLst/>
            <a:latin typeface="ＭＳ Ｐゴシック" panose="020B0600070205080204" pitchFamily="50" charset="-128"/>
            <a:ea typeface="ＭＳ Ｐゴシック" panose="020B0600070205080204" pitchFamily="50" charset="-128"/>
            <a:cs typeface="+mn-cs"/>
          </a:endParaRPr>
        </a:p>
        <a:p>
          <a:pPr rtl="0">
            <a:lnSpc>
              <a:spcPts val="1200"/>
            </a:lnSpc>
          </a:pPr>
          <a:r>
            <a:rPr lang="ja-JP" altLang="en-US" sz="1050">
              <a:solidFill>
                <a:srgbClr val="FF0000"/>
              </a:solidFill>
              <a:effectLst/>
              <a:latin typeface="ＭＳ Ｐゴシック" panose="020B0600070205080204" pitchFamily="50" charset="-128"/>
              <a:ea typeface="ＭＳ Ｐゴシック" panose="020B0600070205080204" pitchFamily="50" charset="-128"/>
            </a:rPr>
            <a:t>・レンタカー</a:t>
          </a:r>
          <a:endParaRPr lang="en-US" altLang="ja-JP" sz="1050">
            <a:solidFill>
              <a:srgbClr val="FF0000"/>
            </a:solidFill>
            <a:effectLst/>
            <a:latin typeface="ＭＳ Ｐゴシック" panose="020B0600070205080204" pitchFamily="50" charset="-128"/>
            <a:ea typeface="ＭＳ Ｐゴシック" panose="020B0600070205080204" pitchFamily="50" charset="-128"/>
          </a:endParaRPr>
        </a:p>
        <a:p>
          <a:pPr rtl="0">
            <a:lnSpc>
              <a:spcPts val="1300"/>
            </a:lnSpc>
          </a:pPr>
          <a:r>
            <a:rPr lang="ja-JP" altLang="en-US" sz="1050">
              <a:solidFill>
                <a:srgbClr val="FF0000"/>
              </a:solidFill>
              <a:effectLst/>
              <a:latin typeface="ＭＳ Ｐゴシック" panose="020B0600070205080204" pitchFamily="50" charset="-128"/>
              <a:ea typeface="ＭＳ Ｐゴシック" panose="020B0600070205080204" pitchFamily="50" charset="-128"/>
            </a:rPr>
            <a:t>・貸切バス</a:t>
          </a:r>
          <a:endParaRPr lang="en-US" altLang="ja-JP" sz="1050">
            <a:solidFill>
              <a:srgbClr val="FF0000"/>
            </a:solidFill>
            <a:effectLst/>
            <a:latin typeface="ＭＳ Ｐゴシック" panose="020B0600070205080204" pitchFamily="50" charset="-128"/>
            <a:ea typeface="ＭＳ Ｐゴシック" panose="020B0600070205080204" pitchFamily="50" charset="-128"/>
          </a:endParaRPr>
        </a:p>
        <a:p>
          <a:pPr rtl="0">
            <a:lnSpc>
              <a:spcPts val="1300"/>
            </a:lnSpc>
          </a:pPr>
          <a:r>
            <a:rPr lang="ja-JP" altLang="en-US" sz="1050">
              <a:solidFill>
                <a:srgbClr val="FF0000"/>
              </a:solidFill>
              <a:effectLst/>
              <a:latin typeface="ＭＳ Ｐゴシック" panose="020B0600070205080204" pitchFamily="50" charset="-128"/>
              <a:ea typeface="ＭＳ Ｐゴシック" panose="020B0600070205080204" pitchFamily="50" charset="-128"/>
            </a:rPr>
            <a:t>・私用車の場合は</a:t>
          </a:r>
          <a:endParaRPr lang="en-US" altLang="ja-JP" sz="1050">
            <a:solidFill>
              <a:srgbClr val="FF0000"/>
            </a:solidFill>
            <a:effectLst/>
            <a:latin typeface="ＭＳ Ｐゴシック" panose="020B0600070205080204" pitchFamily="50" charset="-128"/>
            <a:ea typeface="ＭＳ Ｐゴシック" panose="020B0600070205080204" pitchFamily="50" charset="-128"/>
          </a:endParaRPr>
        </a:p>
        <a:p>
          <a:pPr rtl="0">
            <a:lnSpc>
              <a:spcPts val="1200"/>
            </a:lnSpc>
          </a:pPr>
          <a:r>
            <a:rPr lang="ja-JP" altLang="en-US" sz="1050">
              <a:solidFill>
                <a:srgbClr val="FF0000"/>
              </a:solidFill>
              <a:effectLst/>
              <a:latin typeface="ＭＳ Ｐゴシック" panose="020B0600070205080204" pitchFamily="50" charset="-128"/>
              <a:ea typeface="ＭＳ Ｐゴシック" panose="020B0600070205080204" pitchFamily="50" charset="-128"/>
            </a:rPr>
            <a:t>　　（往復距離）</a:t>
          </a:r>
          <a:r>
            <a:rPr lang="en-US" altLang="ja-JP" sz="1050">
              <a:solidFill>
                <a:srgbClr val="FF0000"/>
              </a:solidFill>
              <a:effectLst/>
              <a:latin typeface="ＭＳ Ｐゴシック" panose="020B0600070205080204" pitchFamily="50" charset="-128"/>
              <a:ea typeface="ＭＳ Ｐゴシック" panose="020B0600070205080204" pitchFamily="50" charset="-128"/>
            </a:rPr>
            <a:t>Km</a:t>
          </a:r>
        </a:p>
        <a:p>
          <a:pPr marL="0" marR="0" lvl="0" indent="0" defTabSz="914400" rtl="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往復距離数は</a:t>
          </a: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旅費</a:t>
          </a:r>
          <a:r>
            <a:rPr kumimoji="0" lang="ja-JP"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ずばっと車編で確認。該当する出発地・会場地がない場合は地図ソフトなどで確認し記入してください。</a:t>
          </a:r>
        </a:p>
      </xdr:txBody>
    </xdr:sp>
    <xdr:clientData/>
  </xdr:twoCellAnchor>
  <xdr:twoCellAnchor>
    <xdr:from>
      <xdr:col>22</xdr:col>
      <xdr:colOff>78106</xdr:colOff>
      <xdr:row>67</xdr:row>
      <xdr:rowOff>142875</xdr:rowOff>
    </xdr:from>
    <xdr:to>
      <xdr:col>25</xdr:col>
      <xdr:colOff>49531</xdr:colOff>
      <xdr:row>72</xdr:row>
      <xdr:rowOff>190500</xdr:rowOff>
    </xdr:to>
    <xdr:sp macro="" textlink="">
      <xdr:nvSpPr>
        <xdr:cNvPr id="78" name="角丸四角形吹き出し 77">
          <a:extLst>
            <a:ext uri="{FF2B5EF4-FFF2-40B4-BE49-F238E27FC236}">
              <a16:creationId xmlns:a16="http://schemas.microsoft.com/office/drawing/2014/main" id="{E8C700EA-B967-4ECA-A586-A05D7835F990}"/>
            </a:ext>
          </a:extLst>
        </xdr:cNvPr>
        <xdr:cNvSpPr/>
      </xdr:nvSpPr>
      <xdr:spPr>
        <a:xfrm>
          <a:off x="12134851" y="17926050"/>
          <a:ext cx="1714500" cy="1952625"/>
        </a:xfrm>
        <a:prstGeom prst="wedgeRoundRectCallout">
          <a:avLst>
            <a:gd name="adj1" fmla="val -71790"/>
            <a:gd name="adj2" fmla="val -2732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lnSpc>
              <a:spcPts val="1100"/>
            </a:lnSpc>
          </a:pPr>
          <a:r>
            <a:rPr lang="ja-JP" altLang="en-US" sz="1050">
              <a:solidFill>
                <a:srgbClr val="FF0000"/>
              </a:solidFill>
              <a:effectLst/>
              <a:latin typeface="ＭＳ Ｐゴシック" panose="020B0600070205080204" pitchFamily="50" charset="-128"/>
              <a:ea typeface="ＭＳ Ｐゴシック" panose="020B0600070205080204" pitchFamily="50" charset="-128"/>
            </a:rPr>
            <a:t>強化事業（県高体連補助費）で「貸切バス、レンタカー、ＥＴＣ代、ガソリン代」を支出する場合は、総額を人数で割って一人あたりの金額を算出してください。領収書提出（ＥＴＣ代は利用証明書を提出）。</a:t>
          </a:r>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253365</xdr:colOff>
      <xdr:row>55</xdr:row>
      <xdr:rowOff>118111</xdr:rowOff>
    </xdr:from>
    <xdr:to>
      <xdr:col>9</xdr:col>
      <xdr:colOff>441996</xdr:colOff>
      <xdr:row>57</xdr:row>
      <xdr:rowOff>125730</xdr:rowOff>
    </xdr:to>
    <xdr:sp macro="" textlink="">
      <xdr:nvSpPr>
        <xdr:cNvPr id="79" name="角丸四角形吹き出し 78">
          <a:extLst>
            <a:ext uri="{FF2B5EF4-FFF2-40B4-BE49-F238E27FC236}">
              <a16:creationId xmlns:a16="http://schemas.microsoft.com/office/drawing/2014/main" id="{204FA10A-7F5B-455F-9A9D-6202747D8505}"/>
            </a:ext>
          </a:extLst>
        </xdr:cNvPr>
        <xdr:cNvSpPr/>
      </xdr:nvSpPr>
      <xdr:spPr>
        <a:xfrm>
          <a:off x="3219450" y="14258926"/>
          <a:ext cx="1743075" cy="390524"/>
        </a:xfrm>
        <a:prstGeom prst="wedgeRoundRectCallout">
          <a:avLst>
            <a:gd name="adj1" fmla="val 36248"/>
            <a:gd name="adj2" fmla="val 23887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lnSpc>
              <a:spcPts val="1200"/>
            </a:lnSpc>
          </a:pPr>
          <a:r>
            <a:rPr lang="ja-JP" altLang="en-US" sz="1050">
              <a:solidFill>
                <a:srgbClr val="FF0000"/>
              </a:solidFill>
              <a:effectLst/>
              <a:latin typeface="ＭＳ Ｐゴシック" panose="020B0600070205080204" pitchFamily="50" charset="-128"/>
              <a:ea typeface="ＭＳ Ｐゴシック" panose="020B0600070205080204" pitchFamily="50" charset="-128"/>
            </a:rPr>
            <a:t>起点：　学校　駅　等</a:t>
          </a:r>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872490</xdr:colOff>
      <xdr:row>30</xdr:row>
      <xdr:rowOff>47625</xdr:rowOff>
    </xdr:from>
    <xdr:to>
      <xdr:col>12</xdr:col>
      <xdr:colOff>1587403</xdr:colOff>
      <xdr:row>34</xdr:row>
      <xdr:rowOff>635</xdr:rowOff>
    </xdr:to>
    <xdr:sp macro="" textlink="">
      <xdr:nvSpPr>
        <xdr:cNvPr id="3" name="四角形: 角を丸くする 2">
          <a:extLst>
            <a:ext uri="{FF2B5EF4-FFF2-40B4-BE49-F238E27FC236}">
              <a16:creationId xmlns:a16="http://schemas.microsoft.com/office/drawing/2014/main" id="{48979E87-748C-492A-A57E-18FFFBABD347}"/>
            </a:ext>
          </a:extLst>
        </xdr:cNvPr>
        <xdr:cNvSpPr/>
      </xdr:nvSpPr>
      <xdr:spPr>
        <a:xfrm>
          <a:off x="13096875" y="8839200"/>
          <a:ext cx="790575" cy="635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rgbClr val="FF0000"/>
              </a:solidFill>
            </a:rPr>
            <a:t>専門部部長印</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13</xdr:col>
      <xdr:colOff>939165</xdr:colOff>
      <xdr:row>32</xdr:row>
      <xdr:rowOff>11430</xdr:rowOff>
    </xdr:from>
    <xdr:ext cx="412455" cy="463550"/>
    <xdr:sp macro="" textlink="">
      <xdr:nvSpPr>
        <xdr:cNvPr id="4" name="楕円 3">
          <a:extLst>
            <a:ext uri="{FF2B5EF4-FFF2-40B4-BE49-F238E27FC236}">
              <a16:creationId xmlns:a16="http://schemas.microsoft.com/office/drawing/2014/main" id="{B989427D-1A34-4230-99D1-A8B265E8E62A}"/>
            </a:ext>
          </a:extLst>
        </xdr:cNvPr>
        <xdr:cNvSpPr/>
      </xdr:nvSpPr>
      <xdr:spPr>
        <a:xfrm>
          <a:off x="12696825" y="89535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13</xdr:col>
      <xdr:colOff>929640</xdr:colOff>
      <xdr:row>36</xdr:row>
      <xdr:rowOff>114300</xdr:rowOff>
    </xdr:from>
    <xdr:ext cx="424240" cy="463550"/>
    <xdr:sp macro="" textlink="">
      <xdr:nvSpPr>
        <xdr:cNvPr id="5" name="楕円 3">
          <a:extLst>
            <a:ext uri="{FF2B5EF4-FFF2-40B4-BE49-F238E27FC236}">
              <a16:creationId xmlns:a16="http://schemas.microsoft.com/office/drawing/2014/main" id="{6CD7FA70-8ECA-4606-8B75-2462F850157D}"/>
            </a:ext>
          </a:extLst>
        </xdr:cNvPr>
        <xdr:cNvSpPr/>
      </xdr:nvSpPr>
      <xdr:spPr>
        <a:xfrm>
          <a:off x="12687300" y="973455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14</xdr:col>
      <xdr:colOff>80010</xdr:colOff>
      <xdr:row>39</xdr:row>
      <xdr:rowOff>11430</xdr:rowOff>
    </xdr:from>
    <xdr:ext cx="322791" cy="463550"/>
    <xdr:sp macro="" textlink="">
      <xdr:nvSpPr>
        <xdr:cNvPr id="6" name="楕円 3">
          <a:extLst>
            <a:ext uri="{FF2B5EF4-FFF2-40B4-BE49-F238E27FC236}">
              <a16:creationId xmlns:a16="http://schemas.microsoft.com/office/drawing/2014/main" id="{EA321156-B525-4205-BE8C-E8A23C2C30EB}"/>
            </a:ext>
          </a:extLst>
        </xdr:cNvPr>
        <xdr:cNvSpPr/>
      </xdr:nvSpPr>
      <xdr:spPr>
        <a:xfrm>
          <a:off x="12868275" y="1015365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1905000</xdr:colOff>
      <xdr:row>19</xdr:row>
      <xdr:rowOff>264242</xdr:rowOff>
    </xdr:from>
    <xdr:to>
      <xdr:col>3</xdr:col>
      <xdr:colOff>2438400</xdr:colOff>
      <xdr:row>21</xdr:row>
      <xdr:rowOff>18025</xdr:rowOff>
    </xdr:to>
    <xdr:sp macro="" textlink="">
      <xdr:nvSpPr>
        <xdr:cNvPr id="2" name="楕円 1">
          <a:extLst>
            <a:ext uri="{FF2B5EF4-FFF2-40B4-BE49-F238E27FC236}">
              <a16:creationId xmlns:a16="http://schemas.microsoft.com/office/drawing/2014/main" id="{8DF16624-D88B-4BAD-AD7A-E1BB63CBE7D0}"/>
            </a:ext>
          </a:extLst>
        </xdr:cNvPr>
        <xdr:cNvSpPr/>
      </xdr:nvSpPr>
      <xdr:spPr>
        <a:xfrm>
          <a:off x="4651887" y="5616677"/>
          <a:ext cx="533400" cy="3683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2194560</xdr:colOff>
      <xdr:row>19</xdr:row>
      <xdr:rowOff>297181</xdr:rowOff>
    </xdr:from>
    <xdr:to>
      <xdr:col>8</xdr:col>
      <xdr:colOff>2575560</xdr:colOff>
      <xdr:row>20</xdr:row>
      <xdr:rowOff>289561</xdr:rowOff>
    </xdr:to>
    <xdr:sp macro="" textlink="">
      <xdr:nvSpPr>
        <xdr:cNvPr id="3" name="楕円 2">
          <a:extLst>
            <a:ext uri="{FF2B5EF4-FFF2-40B4-BE49-F238E27FC236}">
              <a16:creationId xmlns:a16="http://schemas.microsoft.com/office/drawing/2014/main" id="{B695B88E-4389-4AF0-91CF-63933149C3DC}"/>
            </a:ext>
          </a:extLst>
        </xdr:cNvPr>
        <xdr:cNvSpPr/>
      </xdr:nvSpPr>
      <xdr:spPr>
        <a:xfrm>
          <a:off x="11422380" y="5615941"/>
          <a:ext cx="381000" cy="29718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901065</xdr:colOff>
      <xdr:row>30</xdr:row>
      <xdr:rowOff>57150</xdr:rowOff>
    </xdr:from>
    <xdr:to>
      <xdr:col>12</xdr:col>
      <xdr:colOff>1615161</xdr:colOff>
      <xdr:row>33</xdr:row>
      <xdr:rowOff>163924</xdr:rowOff>
    </xdr:to>
    <xdr:sp macro="" textlink="">
      <xdr:nvSpPr>
        <xdr:cNvPr id="2" name="四角形: 角を丸くする 2">
          <a:extLst>
            <a:ext uri="{FF2B5EF4-FFF2-40B4-BE49-F238E27FC236}">
              <a16:creationId xmlns:a16="http://schemas.microsoft.com/office/drawing/2014/main" id="{867124F3-4161-4188-925C-F0F02998542D}"/>
            </a:ext>
          </a:extLst>
        </xdr:cNvPr>
        <xdr:cNvSpPr/>
      </xdr:nvSpPr>
      <xdr:spPr>
        <a:xfrm>
          <a:off x="13125450" y="8848725"/>
          <a:ext cx="790575" cy="635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rgbClr val="FF0000"/>
              </a:solidFill>
            </a:rPr>
            <a:t>専門部部長印</a:t>
          </a:r>
        </a:p>
      </xdr:txBody>
    </xdr:sp>
    <xdr:clientData/>
  </xdr:twoCellAnchor>
  <xdr:twoCellAnchor>
    <xdr:from>
      <xdr:col>5</xdr:col>
      <xdr:colOff>922020</xdr:colOff>
      <xdr:row>20</xdr:row>
      <xdr:rowOff>45720</xdr:rowOff>
    </xdr:from>
    <xdr:to>
      <xdr:col>5</xdr:col>
      <xdr:colOff>1264920</xdr:colOff>
      <xdr:row>20</xdr:row>
      <xdr:rowOff>294803</xdr:rowOff>
    </xdr:to>
    <xdr:sp macro="" textlink="">
      <xdr:nvSpPr>
        <xdr:cNvPr id="3" name="楕円 2">
          <a:extLst>
            <a:ext uri="{FF2B5EF4-FFF2-40B4-BE49-F238E27FC236}">
              <a16:creationId xmlns:a16="http://schemas.microsoft.com/office/drawing/2014/main" id="{9550DE98-2403-48B5-934E-82650E674251}"/>
            </a:ext>
          </a:extLst>
        </xdr:cNvPr>
        <xdr:cNvSpPr/>
      </xdr:nvSpPr>
      <xdr:spPr>
        <a:xfrm>
          <a:off x="5265420" y="5920740"/>
          <a:ext cx="342900" cy="24908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17</xdr:col>
      <xdr:colOff>0</xdr:colOff>
      <xdr:row>6</xdr:row>
      <xdr:rowOff>0</xdr:rowOff>
    </xdr:from>
    <xdr:ext cx="322791" cy="463550"/>
    <xdr:sp macro="" textlink="">
      <xdr:nvSpPr>
        <xdr:cNvPr id="2" name="楕円 3">
          <a:extLst>
            <a:ext uri="{FF2B5EF4-FFF2-40B4-BE49-F238E27FC236}">
              <a16:creationId xmlns:a16="http://schemas.microsoft.com/office/drawing/2014/main" id="{1E94C03D-CE0E-4C07-B61C-492C7E671E13}"/>
            </a:ext>
          </a:extLst>
        </xdr:cNvPr>
        <xdr:cNvSpPr/>
      </xdr:nvSpPr>
      <xdr:spPr>
        <a:xfrm>
          <a:off x="13639800" y="11430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352425</xdr:colOff>
      <xdr:row>6</xdr:row>
      <xdr:rowOff>304800</xdr:rowOff>
    </xdr:from>
    <xdr:ext cx="391753" cy="463550"/>
    <xdr:sp macro="" textlink="">
      <xdr:nvSpPr>
        <xdr:cNvPr id="3" name="楕円 3">
          <a:extLst>
            <a:ext uri="{FF2B5EF4-FFF2-40B4-BE49-F238E27FC236}">
              <a16:creationId xmlns:a16="http://schemas.microsoft.com/office/drawing/2014/main" id="{7A9DF141-7FF9-42ED-9E45-D9567C796EDF}"/>
            </a:ext>
          </a:extLst>
        </xdr:cNvPr>
        <xdr:cNvSpPr/>
      </xdr:nvSpPr>
      <xdr:spPr>
        <a:xfrm>
          <a:off x="14030325" y="14478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0</xdr:colOff>
      <xdr:row>8</xdr:row>
      <xdr:rowOff>0</xdr:rowOff>
    </xdr:from>
    <xdr:ext cx="322791" cy="463550"/>
    <xdr:sp macro="" textlink="">
      <xdr:nvSpPr>
        <xdr:cNvPr id="4" name="楕円 3">
          <a:extLst>
            <a:ext uri="{FF2B5EF4-FFF2-40B4-BE49-F238E27FC236}">
              <a16:creationId xmlns:a16="http://schemas.microsoft.com/office/drawing/2014/main" id="{BA8322F5-04AA-449F-90EA-3823E102B183}"/>
            </a:ext>
          </a:extLst>
        </xdr:cNvPr>
        <xdr:cNvSpPr/>
      </xdr:nvSpPr>
      <xdr:spPr>
        <a:xfrm>
          <a:off x="13639800" y="18288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321945</xdr:colOff>
      <xdr:row>8</xdr:row>
      <xdr:rowOff>333375</xdr:rowOff>
    </xdr:from>
    <xdr:ext cx="371210" cy="463550"/>
    <xdr:sp macro="" textlink="">
      <xdr:nvSpPr>
        <xdr:cNvPr id="5" name="楕円 3">
          <a:extLst>
            <a:ext uri="{FF2B5EF4-FFF2-40B4-BE49-F238E27FC236}">
              <a16:creationId xmlns:a16="http://schemas.microsoft.com/office/drawing/2014/main" id="{BD33C590-C7B0-4C48-B96C-6D839FC58653}"/>
            </a:ext>
          </a:extLst>
        </xdr:cNvPr>
        <xdr:cNvSpPr/>
      </xdr:nvSpPr>
      <xdr:spPr>
        <a:xfrm>
          <a:off x="13992225" y="216217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0</xdr:colOff>
      <xdr:row>10</xdr:row>
      <xdr:rowOff>0</xdr:rowOff>
    </xdr:from>
    <xdr:ext cx="322791" cy="463550"/>
    <xdr:sp macro="" textlink="">
      <xdr:nvSpPr>
        <xdr:cNvPr id="7" name="楕円 3">
          <a:extLst>
            <a:ext uri="{FF2B5EF4-FFF2-40B4-BE49-F238E27FC236}">
              <a16:creationId xmlns:a16="http://schemas.microsoft.com/office/drawing/2014/main" id="{91D7461A-9FDE-4356-A486-9C1A65AC2FDC}"/>
            </a:ext>
          </a:extLst>
        </xdr:cNvPr>
        <xdr:cNvSpPr/>
      </xdr:nvSpPr>
      <xdr:spPr>
        <a:xfrm>
          <a:off x="13639800" y="25146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312420</xdr:colOff>
      <xdr:row>10</xdr:row>
      <xdr:rowOff>314325</xdr:rowOff>
    </xdr:from>
    <xdr:ext cx="345116" cy="456073"/>
    <xdr:sp macro="" textlink="">
      <xdr:nvSpPr>
        <xdr:cNvPr id="8" name="楕円 3">
          <a:extLst>
            <a:ext uri="{FF2B5EF4-FFF2-40B4-BE49-F238E27FC236}">
              <a16:creationId xmlns:a16="http://schemas.microsoft.com/office/drawing/2014/main" id="{BC483987-AF59-47A2-BD3E-F8FEEC042F70}"/>
            </a:ext>
          </a:extLst>
        </xdr:cNvPr>
        <xdr:cNvSpPr/>
      </xdr:nvSpPr>
      <xdr:spPr>
        <a:xfrm>
          <a:off x="13982700" y="2828925"/>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321945</xdr:colOff>
      <xdr:row>12</xdr:row>
      <xdr:rowOff>304800</xdr:rowOff>
    </xdr:from>
    <xdr:ext cx="371210" cy="463550"/>
    <xdr:sp macro="" textlink="">
      <xdr:nvSpPr>
        <xdr:cNvPr id="10" name="楕円 3">
          <a:extLst>
            <a:ext uri="{FF2B5EF4-FFF2-40B4-BE49-F238E27FC236}">
              <a16:creationId xmlns:a16="http://schemas.microsoft.com/office/drawing/2014/main" id="{0E3BB7D2-A06E-4775-BABF-09D83CA997A9}"/>
            </a:ext>
          </a:extLst>
        </xdr:cNvPr>
        <xdr:cNvSpPr/>
      </xdr:nvSpPr>
      <xdr:spPr>
        <a:xfrm>
          <a:off x="13992225" y="35052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0</xdr:colOff>
      <xdr:row>14</xdr:row>
      <xdr:rowOff>0</xdr:rowOff>
    </xdr:from>
    <xdr:ext cx="322791" cy="463550"/>
    <xdr:sp macro="" textlink="">
      <xdr:nvSpPr>
        <xdr:cNvPr id="11" name="楕円 3">
          <a:extLst>
            <a:ext uri="{FF2B5EF4-FFF2-40B4-BE49-F238E27FC236}">
              <a16:creationId xmlns:a16="http://schemas.microsoft.com/office/drawing/2014/main" id="{A9CE496F-3790-4D27-A911-556C47B4CD7F}"/>
            </a:ext>
          </a:extLst>
        </xdr:cNvPr>
        <xdr:cNvSpPr/>
      </xdr:nvSpPr>
      <xdr:spPr>
        <a:xfrm>
          <a:off x="13639800" y="38862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283845</xdr:colOff>
      <xdr:row>15</xdr:row>
      <xdr:rowOff>0</xdr:rowOff>
    </xdr:from>
    <xdr:ext cx="329964" cy="463550"/>
    <xdr:sp macro="" textlink="">
      <xdr:nvSpPr>
        <xdr:cNvPr id="12" name="楕円 3">
          <a:extLst>
            <a:ext uri="{FF2B5EF4-FFF2-40B4-BE49-F238E27FC236}">
              <a16:creationId xmlns:a16="http://schemas.microsoft.com/office/drawing/2014/main" id="{8C7B41DD-5E0A-4D9C-83DA-7F09AAEF573C}"/>
            </a:ext>
          </a:extLst>
        </xdr:cNvPr>
        <xdr:cNvSpPr/>
      </xdr:nvSpPr>
      <xdr:spPr>
        <a:xfrm>
          <a:off x="13954125" y="42291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0</xdr:colOff>
      <xdr:row>16</xdr:row>
      <xdr:rowOff>0</xdr:rowOff>
    </xdr:from>
    <xdr:ext cx="322791" cy="463550"/>
    <xdr:sp macro="" textlink="">
      <xdr:nvSpPr>
        <xdr:cNvPr id="13" name="楕円 3">
          <a:extLst>
            <a:ext uri="{FF2B5EF4-FFF2-40B4-BE49-F238E27FC236}">
              <a16:creationId xmlns:a16="http://schemas.microsoft.com/office/drawing/2014/main" id="{A7B5935B-6027-4280-A0FE-212CC4D12696}"/>
            </a:ext>
          </a:extLst>
        </xdr:cNvPr>
        <xdr:cNvSpPr/>
      </xdr:nvSpPr>
      <xdr:spPr>
        <a:xfrm>
          <a:off x="13639800" y="45720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310515</xdr:colOff>
      <xdr:row>17</xdr:row>
      <xdr:rowOff>0</xdr:rowOff>
    </xdr:from>
    <xdr:ext cx="329428" cy="463550"/>
    <xdr:sp macro="" textlink="">
      <xdr:nvSpPr>
        <xdr:cNvPr id="14" name="楕円 3">
          <a:extLst>
            <a:ext uri="{FF2B5EF4-FFF2-40B4-BE49-F238E27FC236}">
              <a16:creationId xmlns:a16="http://schemas.microsoft.com/office/drawing/2014/main" id="{851007D4-7DEB-4E21-9C60-0535242E00F1}"/>
            </a:ext>
          </a:extLst>
        </xdr:cNvPr>
        <xdr:cNvSpPr/>
      </xdr:nvSpPr>
      <xdr:spPr>
        <a:xfrm>
          <a:off x="13973175" y="49149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0</xdr:colOff>
      <xdr:row>18</xdr:row>
      <xdr:rowOff>0</xdr:rowOff>
    </xdr:from>
    <xdr:ext cx="322791" cy="463550"/>
    <xdr:sp macro="" textlink="">
      <xdr:nvSpPr>
        <xdr:cNvPr id="15" name="楕円 3">
          <a:extLst>
            <a:ext uri="{FF2B5EF4-FFF2-40B4-BE49-F238E27FC236}">
              <a16:creationId xmlns:a16="http://schemas.microsoft.com/office/drawing/2014/main" id="{28638A05-3BD7-4484-AF40-94E5B71C6A3D}"/>
            </a:ext>
          </a:extLst>
        </xdr:cNvPr>
        <xdr:cNvSpPr/>
      </xdr:nvSpPr>
      <xdr:spPr>
        <a:xfrm>
          <a:off x="13639800" y="52578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310515</xdr:colOff>
      <xdr:row>18</xdr:row>
      <xdr:rowOff>304800</xdr:rowOff>
    </xdr:from>
    <xdr:ext cx="329428" cy="463550"/>
    <xdr:sp macro="" textlink="">
      <xdr:nvSpPr>
        <xdr:cNvPr id="17" name="楕円 3">
          <a:extLst>
            <a:ext uri="{FF2B5EF4-FFF2-40B4-BE49-F238E27FC236}">
              <a16:creationId xmlns:a16="http://schemas.microsoft.com/office/drawing/2014/main" id="{15D0AAA5-D2E1-4E9D-8A4B-07E0A7EF562C}"/>
            </a:ext>
          </a:extLst>
        </xdr:cNvPr>
        <xdr:cNvSpPr/>
      </xdr:nvSpPr>
      <xdr:spPr>
        <a:xfrm>
          <a:off x="13973175" y="556260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oneCellAnchor>
    <xdr:from>
      <xdr:col>17</xdr:col>
      <xdr:colOff>19050</xdr:colOff>
      <xdr:row>19</xdr:row>
      <xdr:rowOff>323850</xdr:rowOff>
    </xdr:from>
    <xdr:ext cx="322791" cy="463550"/>
    <xdr:sp macro="" textlink="">
      <xdr:nvSpPr>
        <xdr:cNvPr id="19" name="楕円 3">
          <a:extLst>
            <a:ext uri="{FF2B5EF4-FFF2-40B4-BE49-F238E27FC236}">
              <a16:creationId xmlns:a16="http://schemas.microsoft.com/office/drawing/2014/main" id="{4D1DBE3F-6DE8-4911-A396-DEDF80B990BA}"/>
            </a:ext>
          </a:extLst>
        </xdr:cNvPr>
        <xdr:cNvSpPr/>
      </xdr:nvSpPr>
      <xdr:spPr>
        <a:xfrm>
          <a:off x="13658850" y="5924550"/>
          <a:ext cx="353533" cy="463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noAutofit/>
        </a:bodyPr>
        <a:lstStyle/>
        <a:p>
          <a:pPr algn="l"/>
          <a:r>
            <a:rPr kumimoji="1" lang="ja-JP" altLang="en-US" sz="900">
              <a:solidFill>
                <a:srgbClr val="FF0000"/>
              </a:solidFill>
            </a:rPr>
            <a:t>岩手</a:t>
          </a:r>
        </a:p>
      </xdr:txBody>
    </xdr:sp>
    <xdr:clientData/>
  </xdr:oneCellAnchor>
  <xdr:twoCellAnchor>
    <xdr:from>
      <xdr:col>10</xdr:col>
      <xdr:colOff>352424</xdr:colOff>
      <xdr:row>12</xdr:row>
      <xdr:rowOff>152400</xdr:rowOff>
    </xdr:from>
    <xdr:to>
      <xdr:col>17</xdr:col>
      <xdr:colOff>13049</xdr:colOff>
      <xdr:row>12</xdr:row>
      <xdr:rowOff>152400</xdr:rowOff>
    </xdr:to>
    <xdr:cxnSp macro="">
      <xdr:nvCxnSpPr>
        <xdr:cNvPr id="21" name="直線コネクタ 20">
          <a:extLst>
            <a:ext uri="{FF2B5EF4-FFF2-40B4-BE49-F238E27FC236}">
              <a16:creationId xmlns:a16="http://schemas.microsoft.com/office/drawing/2014/main" id="{30CEEA47-54B3-4131-B37D-5E3289065054}"/>
            </a:ext>
          </a:extLst>
        </xdr:cNvPr>
        <xdr:cNvCxnSpPr/>
      </xdr:nvCxnSpPr>
      <xdr:spPr>
        <a:xfrm>
          <a:off x="8324849" y="3352800"/>
          <a:ext cx="53280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xdr:row>
      <xdr:rowOff>200025</xdr:rowOff>
    </xdr:from>
    <xdr:to>
      <xdr:col>17</xdr:col>
      <xdr:colOff>13050</xdr:colOff>
      <xdr:row>12</xdr:row>
      <xdr:rowOff>200025</xdr:rowOff>
    </xdr:to>
    <xdr:cxnSp macro="">
      <xdr:nvCxnSpPr>
        <xdr:cNvPr id="22" name="直線コネクタ 21">
          <a:extLst>
            <a:ext uri="{FF2B5EF4-FFF2-40B4-BE49-F238E27FC236}">
              <a16:creationId xmlns:a16="http://schemas.microsoft.com/office/drawing/2014/main" id="{5692C497-B8B7-41E9-9343-308FAABBB82F}"/>
            </a:ext>
          </a:extLst>
        </xdr:cNvPr>
        <xdr:cNvCxnSpPr/>
      </xdr:nvCxnSpPr>
      <xdr:spPr>
        <a:xfrm>
          <a:off x="8324850" y="3400425"/>
          <a:ext cx="53280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49530</xdr:colOff>
      <xdr:row>12</xdr:row>
      <xdr:rowOff>9525</xdr:rowOff>
    </xdr:from>
    <xdr:to>
      <xdr:col>13</xdr:col>
      <xdr:colOff>312111</xdr:colOff>
      <xdr:row>13</xdr:row>
      <xdr:rowOff>9525</xdr:rowOff>
    </xdr:to>
    <xdr:sp macro="" textlink="">
      <xdr:nvSpPr>
        <xdr:cNvPr id="23" name="円/楕円 22">
          <a:extLst>
            <a:ext uri="{FF2B5EF4-FFF2-40B4-BE49-F238E27FC236}">
              <a16:creationId xmlns:a16="http://schemas.microsoft.com/office/drawing/2014/main" id="{03F1A7D3-68CC-4C64-952F-A144151FA8E0}"/>
            </a:ext>
          </a:extLst>
        </xdr:cNvPr>
        <xdr:cNvSpPr/>
      </xdr:nvSpPr>
      <xdr:spPr>
        <a:xfrm>
          <a:off x="10458450" y="3209925"/>
          <a:ext cx="285750"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訂</a:t>
          </a:r>
          <a:endParaRPr kumimoji="1" lang="en-US" altLang="ja-JP" sz="1100">
            <a:solidFill>
              <a:srgbClr val="FF0000"/>
            </a:solidFill>
          </a:endParaRPr>
        </a:p>
      </xdr:txBody>
    </xdr:sp>
    <xdr:clientData/>
  </xdr:twoCellAnchor>
  <xdr:twoCellAnchor>
    <xdr:from>
      <xdr:col>14</xdr:col>
      <xdr:colOff>596265</xdr:colOff>
      <xdr:row>11</xdr:row>
      <xdr:rowOff>333375</xdr:rowOff>
    </xdr:from>
    <xdr:to>
      <xdr:col>15</xdr:col>
      <xdr:colOff>11088</xdr:colOff>
      <xdr:row>12</xdr:row>
      <xdr:rowOff>161925</xdr:rowOff>
    </xdr:to>
    <xdr:sp macro="" textlink="">
      <xdr:nvSpPr>
        <xdr:cNvPr id="24" name="正方形/長方形 23">
          <a:extLst>
            <a:ext uri="{FF2B5EF4-FFF2-40B4-BE49-F238E27FC236}">
              <a16:creationId xmlns:a16="http://schemas.microsoft.com/office/drawing/2014/main" id="{21554632-261A-4354-9FF2-B457C0FB23C9}"/>
            </a:ext>
          </a:extLst>
        </xdr:cNvPr>
        <xdr:cNvSpPr/>
      </xdr:nvSpPr>
      <xdr:spPr>
        <a:xfrm>
          <a:off x="11868150" y="3190875"/>
          <a:ext cx="1714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0</a:t>
          </a:r>
          <a:endParaRPr kumimoji="1" lang="ja-JP" altLang="en-US" sz="1100">
            <a:solidFill>
              <a:srgbClr val="FF0000"/>
            </a:solidFill>
          </a:endParaRPr>
        </a:p>
      </xdr:txBody>
    </xdr:sp>
    <xdr:clientData/>
  </xdr:twoCellAnchor>
  <xdr:twoCellAnchor>
    <xdr:from>
      <xdr:col>16</xdr:col>
      <xdr:colOff>577215</xdr:colOff>
      <xdr:row>12</xdr:row>
      <xdr:rowOff>0</xdr:rowOff>
    </xdr:from>
    <xdr:to>
      <xdr:col>16</xdr:col>
      <xdr:colOff>736209</xdr:colOff>
      <xdr:row>12</xdr:row>
      <xdr:rowOff>171450</xdr:rowOff>
    </xdr:to>
    <xdr:sp macro="" textlink="">
      <xdr:nvSpPr>
        <xdr:cNvPr id="25" name="正方形/長方形 24">
          <a:extLst>
            <a:ext uri="{FF2B5EF4-FFF2-40B4-BE49-F238E27FC236}">
              <a16:creationId xmlns:a16="http://schemas.microsoft.com/office/drawing/2014/main" id="{D8402DF8-01C4-4B3C-A439-3EE758F13439}"/>
            </a:ext>
          </a:extLst>
        </xdr:cNvPr>
        <xdr:cNvSpPr/>
      </xdr:nvSpPr>
      <xdr:spPr>
        <a:xfrm>
          <a:off x="13468350" y="3200400"/>
          <a:ext cx="1714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0</a:t>
          </a:r>
          <a:endParaRPr kumimoji="1" lang="ja-JP" altLang="en-US" sz="1100">
            <a:solidFill>
              <a:srgbClr val="FF0000"/>
            </a:solidFill>
          </a:endParaRPr>
        </a:p>
      </xdr:txBody>
    </xdr:sp>
    <xdr:clientData/>
  </xdr:twoCellAnchor>
  <xdr:twoCellAnchor>
    <xdr:from>
      <xdr:col>15</xdr:col>
      <xdr:colOff>588645</xdr:colOff>
      <xdr:row>11</xdr:row>
      <xdr:rowOff>333375</xdr:rowOff>
    </xdr:from>
    <xdr:to>
      <xdr:col>16</xdr:col>
      <xdr:colOff>11039</xdr:colOff>
      <xdr:row>12</xdr:row>
      <xdr:rowOff>161925</xdr:rowOff>
    </xdr:to>
    <xdr:sp macro="" textlink="">
      <xdr:nvSpPr>
        <xdr:cNvPr id="26" name="正方形/長方形 25">
          <a:extLst>
            <a:ext uri="{FF2B5EF4-FFF2-40B4-BE49-F238E27FC236}">
              <a16:creationId xmlns:a16="http://schemas.microsoft.com/office/drawing/2014/main" id="{1A78ACFD-948F-4B36-86C4-B35D7BDC0ED6}"/>
            </a:ext>
          </a:extLst>
        </xdr:cNvPr>
        <xdr:cNvSpPr/>
      </xdr:nvSpPr>
      <xdr:spPr>
        <a:xfrm>
          <a:off x="12677775" y="3190875"/>
          <a:ext cx="1714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0</a:t>
          </a:r>
          <a:endParaRPr kumimoji="1" lang="ja-JP" altLang="en-US" sz="1100">
            <a:solidFill>
              <a:srgbClr val="FF0000"/>
            </a:solidFill>
          </a:endParaRPr>
        </a:p>
      </xdr:txBody>
    </xdr:sp>
    <xdr:clientData/>
  </xdr:twoCellAnchor>
  <xdr:twoCellAnchor>
    <xdr:from>
      <xdr:col>13</xdr:col>
      <xdr:colOff>704850</xdr:colOff>
      <xdr:row>0</xdr:row>
      <xdr:rowOff>161925</xdr:rowOff>
    </xdr:from>
    <xdr:to>
      <xdr:col>14</xdr:col>
      <xdr:colOff>617136</xdr:colOff>
      <xdr:row>2</xdr:row>
      <xdr:rowOff>43456</xdr:rowOff>
    </xdr:to>
    <xdr:sp macro="" textlink="">
      <xdr:nvSpPr>
        <xdr:cNvPr id="27" name="楕円 1">
          <a:extLst>
            <a:ext uri="{FF2B5EF4-FFF2-40B4-BE49-F238E27FC236}">
              <a16:creationId xmlns:a16="http://schemas.microsoft.com/office/drawing/2014/main" id="{E6177C99-6035-491D-A222-AF6D726286B2}"/>
            </a:ext>
          </a:extLst>
        </xdr:cNvPr>
        <xdr:cNvSpPr/>
      </xdr:nvSpPr>
      <xdr:spPr>
        <a:xfrm>
          <a:off x="11182350" y="161925"/>
          <a:ext cx="714375" cy="25105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506730</xdr:colOff>
      <xdr:row>0</xdr:row>
      <xdr:rowOff>135255</xdr:rowOff>
    </xdr:from>
    <xdr:to>
      <xdr:col>18</xdr:col>
      <xdr:colOff>373380</xdr:colOff>
      <xdr:row>2</xdr:row>
      <xdr:rowOff>32157</xdr:rowOff>
    </xdr:to>
    <xdr:sp macro="" textlink="">
      <xdr:nvSpPr>
        <xdr:cNvPr id="28" name="楕円 1">
          <a:extLst>
            <a:ext uri="{FF2B5EF4-FFF2-40B4-BE49-F238E27FC236}">
              <a16:creationId xmlns:a16="http://schemas.microsoft.com/office/drawing/2014/main" id="{606F0FB3-B6B0-4178-B32E-52EDB4670900}"/>
            </a:ext>
          </a:extLst>
        </xdr:cNvPr>
        <xdr:cNvSpPr/>
      </xdr:nvSpPr>
      <xdr:spPr>
        <a:xfrm>
          <a:off x="14192250" y="142875"/>
          <a:ext cx="600075" cy="25105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870585</xdr:colOff>
      <xdr:row>32</xdr:row>
      <xdr:rowOff>123825</xdr:rowOff>
    </xdr:from>
    <xdr:to>
      <xdr:col>12</xdr:col>
      <xdr:colOff>1577945</xdr:colOff>
      <xdr:row>36</xdr:row>
      <xdr:rowOff>73025</xdr:rowOff>
    </xdr:to>
    <xdr:sp macro="" textlink="">
      <xdr:nvSpPr>
        <xdr:cNvPr id="3" name="四角形: 角を丸くする 3">
          <a:extLst>
            <a:ext uri="{FF2B5EF4-FFF2-40B4-BE49-F238E27FC236}">
              <a16:creationId xmlns:a16="http://schemas.microsoft.com/office/drawing/2014/main" id="{99B679D2-B799-4B5E-8480-144EBDA91645}"/>
            </a:ext>
          </a:extLst>
        </xdr:cNvPr>
        <xdr:cNvSpPr/>
      </xdr:nvSpPr>
      <xdr:spPr>
        <a:xfrm>
          <a:off x="13087350" y="9144000"/>
          <a:ext cx="791264" cy="635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rgbClr val="FF0000"/>
              </a:solidFill>
            </a:rPr>
            <a:t>専門部部長印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X55"/>
  <sheetViews>
    <sheetView showGridLines="0" showZeros="0" tabSelected="1" showOutlineSymbols="0" workbookViewId="0">
      <selection activeCell="E6" sqref="E6"/>
    </sheetView>
  </sheetViews>
  <sheetFormatPr defaultColWidth="0" defaultRowHeight="13.2" zeroHeight="1" x14ac:dyDescent="0.2"/>
  <cols>
    <col min="1" max="1" width="2.109375" customWidth="1"/>
    <col min="2" max="2" width="7.44140625" customWidth="1"/>
    <col min="3" max="4" width="4.21875" hidden="1" customWidth="1"/>
    <col min="5" max="5" width="37.109375" customWidth="1"/>
    <col min="6" max="12" width="5.6640625" style="15" customWidth="1"/>
    <col min="13" max="13" width="8.21875" style="15" customWidth="1"/>
    <col min="14" max="14" width="2.109375" customWidth="1"/>
    <col min="15" max="18" width="9" customWidth="1"/>
    <col min="19" max="19" width="3.33203125" customWidth="1"/>
    <col min="20" max="24" width="0" hidden="1" customWidth="1"/>
    <col min="25" max="16384" width="9" hidden="1"/>
  </cols>
  <sheetData>
    <row r="1" spans="1:19" s="112" customFormat="1" ht="53.25" customHeight="1" x14ac:dyDescent="0.2">
      <c r="A1" s="113"/>
      <c r="B1" s="114"/>
      <c r="C1" s="113"/>
      <c r="D1" s="113"/>
      <c r="E1" s="114"/>
      <c r="F1" s="124"/>
      <c r="G1" s="124"/>
      <c r="H1" s="115"/>
      <c r="I1" s="115"/>
      <c r="J1" s="115"/>
      <c r="K1" s="115"/>
      <c r="L1" s="115"/>
      <c r="M1" s="115"/>
      <c r="N1" s="115"/>
      <c r="O1" s="514" t="s">
        <v>789</v>
      </c>
      <c r="P1" s="515"/>
      <c r="Q1" s="515"/>
      <c r="R1" s="515"/>
      <c r="S1" s="113"/>
    </row>
    <row r="2" spans="1:19" s="112" customFormat="1" ht="0.75" customHeight="1" x14ac:dyDescent="0.2">
      <c r="A2" s="113"/>
      <c r="B2" s="116"/>
      <c r="C2" s="113"/>
      <c r="D2" s="113"/>
      <c r="E2" s="114"/>
      <c r="F2" s="117"/>
      <c r="G2" s="117"/>
      <c r="H2" s="115"/>
      <c r="I2" s="115"/>
      <c r="J2" s="115"/>
      <c r="K2" s="115"/>
      <c r="L2" s="115"/>
      <c r="M2" s="115"/>
      <c r="N2" s="115"/>
      <c r="O2" s="515"/>
      <c r="P2" s="515"/>
      <c r="Q2" s="515"/>
      <c r="R2" s="515"/>
      <c r="S2" s="113"/>
    </row>
    <row r="3" spans="1:19" s="112" customFormat="1" ht="24.75" customHeight="1" x14ac:dyDescent="0.2">
      <c r="A3" s="113"/>
      <c r="B3" s="114"/>
      <c r="C3" s="113"/>
      <c r="D3" s="113"/>
      <c r="E3" s="114"/>
      <c r="F3" s="123"/>
      <c r="G3" s="123"/>
      <c r="H3" s="118"/>
      <c r="I3" s="118"/>
      <c r="J3" s="118"/>
      <c r="K3" s="118"/>
      <c r="L3" s="118"/>
      <c r="M3" s="118"/>
      <c r="N3" s="118"/>
      <c r="O3" s="515"/>
      <c r="P3" s="515"/>
      <c r="Q3" s="515"/>
      <c r="R3" s="515"/>
      <c r="S3" s="113"/>
    </row>
    <row r="4" spans="1:19" s="112" customFormat="1" ht="11.25" customHeight="1" x14ac:dyDescent="0.2">
      <c r="A4" s="113"/>
      <c r="B4" s="113"/>
      <c r="C4" s="113"/>
      <c r="D4" s="113"/>
      <c r="E4" s="113"/>
      <c r="F4" s="119"/>
      <c r="G4" s="119"/>
      <c r="H4" s="120"/>
      <c r="I4" s="120"/>
      <c r="J4" s="120"/>
      <c r="K4" s="120"/>
      <c r="L4" s="120"/>
      <c r="M4" s="120"/>
      <c r="N4" s="113"/>
      <c r="O4" s="113"/>
      <c r="P4" s="113"/>
      <c r="Q4" s="113"/>
      <c r="R4" s="113"/>
      <c r="S4" s="113"/>
    </row>
    <row r="5" spans="1:19" ht="26.25" customHeight="1" x14ac:dyDescent="0.2">
      <c r="A5" s="113"/>
      <c r="B5" s="141" t="s">
        <v>307</v>
      </c>
      <c r="C5" s="125"/>
      <c r="D5" s="126" t="s">
        <v>226</v>
      </c>
      <c r="E5" s="127" t="s">
        <v>289</v>
      </c>
      <c r="F5" s="128" t="s">
        <v>227</v>
      </c>
      <c r="G5" s="128" t="s">
        <v>352</v>
      </c>
      <c r="H5" s="128" t="s">
        <v>228</v>
      </c>
      <c r="I5" s="128" t="s">
        <v>288</v>
      </c>
      <c r="J5" s="128" t="s">
        <v>287</v>
      </c>
      <c r="K5" s="128" t="s">
        <v>229</v>
      </c>
      <c r="L5" s="128" t="s">
        <v>230</v>
      </c>
      <c r="M5" s="129" t="s">
        <v>207</v>
      </c>
      <c r="N5" s="113"/>
      <c r="O5" s="113"/>
      <c r="P5" s="113"/>
      <c r="Q5" s="113"/>
      <c r="R5" s="113"/>
      <c r="S5" s="113"/>
    </row>
    <row r="6" spans="1:19" ht="15" customHeight="1" x14ac:dyDescent="0.2">
      <c r="A6" s="113"/>
      <c r="B6" s="91" t="s">
        <v>170</v>
      </c>
      <c r="C6" s="83"/>
      <c r="D6" s="82">
        <v>1</v>
      </c>
      <c r="E6" s="144" t="s">
        <v>317</v>
      </c>
      <c r="F6" s="91"/>
      <c r="G6" s="91"/>
      <c r="H6" s="91"/>
      <c r="I6" s="91" t="s">
        <v>166</v>
      </c>
      <c r="J6" s="91"/>
      <c r="K6" s="91"/>
      <c r="L6" s="91"/>
      <c r="M6" s="137"/>
      <c r="N6" s="113"/>
      <c r="O6" s="516" t="s">
        <v>291</v>
      </c>
      <c r="P6" s="517"/>
      <c r="Q6" s="517"/>
      <c r="R6" s="518"/>
      <c r="S6" s="113"/>
    </row>
    <row r="7" spans="1:19" ht="15" customHeight="1" x14ac:dyDescent="0.2">
      <c r="A7" s="113"/>
      <c r="B7" s="92" t="s">
        <v>171</v>
      </c>
      <c r="C7" s="83"/>
      <c r="D7" s="84">
        <v>2</v>
      </c>
      <c r="E7" s="145" t="s">
        <v>261</v>
      </c>
      <c r="F7" s="92"/>
      <c r="G7" s="92"/>
      <c r="H7" s="92"/>
      <c r="I7" s="92" t="s">
        <v>166</v>
      </c>
      <c r="J7" s="92" t="s">
        <v>166</v>
      </c>
      <c r="K7" s="92" t="s">
        <v>166</v>
      </c>
      <c r="L7" s="92" t="s">
        <v>275</v>
      </c>
      <c r="M7" s="224"/>
      <c r="N7" s="113"/>
      <c r="O7" s="519"/>
      <c r="P7" s="520"/>
      <c r="Q7" s="520"/>
      <c r="R7" s="521"/>
      <c r="S7" s="113"/>
    </row>
    <row r="8" spans="1:19" ht="15" customHeight="1" x14ac:dyDescent="0.2">
      <c r="A8" s="113"/>
      <c r="B8" s="93" t="s">
        <v>172</v>
      </c>
      <c r="C8" s="86"/>
      <c r="D8" s="85">
        <v>3</v>
      </c>
      <c r="E8" s="143" t="s">
        <v>318</v>
      </c>
      <c r="F8" s="93"/>
      <c r="G8" s="93"/>
      <c r="H8" s="93"/>
      <c r="I8" s="93" t="s">
        <v>166</v>
      </c>
      <c r="J8" s="93"/>
      <c r="K8" s="93"/>
      <c r="L8" s="93"/>
      <c r="M8" s="138"/>
      <c r="N8" s="113"/>
      <c r="O8" s="522"/>
      <c r="P8" s="523"/>
      <c r="Q8" s="523"/>
      <c r="R8" s="524"/>
      <c r="S8" s="113"/>
    </row>
    <row r="9" spans="1:19" ht="15" customHeight="1" x14ac:dyDescent="0.2">
      <c r="A9" s="113"/>
      <c r="B9" s="94" t="s">
        <v>330</v>
      </c>
      <c r="C9" s="87"/>
      <c r="D9" s="74"/>
      <c r="E9" s="146" t="s">
        <v>351</v>
      </c>
      <c r="F9" s="94"/>
      <c r="G9" s="94" t="s">
        <v>166</v>
      </c>
      <c r="H9" s="94"/>
      <c r="I9" s="94"/>
      <c r="J9" s="94"/>
      <c r="K9" s="94"/>
      <c r="L9" s="94"/>
      <c r="M9" s="139"/>
      <c r="N9" s="113"/>
      <c r="O9" s="113"/>
      <c r="P9" s="113"/>
      <c r="Q9" s="113"/>
      <c r="R9" s="113"/>
      <c r="S9" s="113"/>
    </row>
    <row r="10" spans="1:19" ht="15" customHeight="1" x14ac:dyDescent="0.2">
      <c r="A10" s="113"/>
      <c r="B10" s="91" t="s">
        <v>173</v>
      </c>
      <c r="C10" s="88"/>
      <c r="D10" s="82">
        <v>5</v>
      </c>
      <c r="E10" s="147" t="s">
        <v>316</v>
      </c>
      <c r="F10" s="91"/>
      <c r="G10" s="91"/>
      <c r="H10" s="91"/>
      <c r="I10" s="91"/>
      <c r="J10" s="91" t="s">
        <v>166</v>
      </c>
      <c r="K10" s="91"/>
      <c r="L10" s="91"/>
      <c r="M10" s="137"/>
      <c r="N10" s="113"/>
      <c r="O10" s="113"/>
      <c r="P10" s="113"/>
      <c r="Q10" s="113"/>
      <c r="R10" s="113"/>
      <c r="S10" s="113"/>
    </row>
    <row r="11" spans="1:19" ht="15" customHeight="1" x14ac:dyDescent="0.2">
      <c r="A11" s="113"/>
      <c r="B11" s="95" t="s">
        <v>174</v>
      </c>
      <c r="C11" s="90"/>
      <c r="D11" s="89">
        <v>6</v>
      </c>
      <c r="E11" s="148" t="s">
        <v>319</v>
      </c>
      <c r="F11" s="95"/>
      <c r="G11" s="95"/>
      <c r="H11" s="95"/>
      <c r="I11" s="95"/>
      <c r="J11" s="95" t="s">
        <v>166</v>
      </c>
      <c r="K11" s="95"/>
      <c r="L11" s="95"/>
      <c r="M11" s="132"/>
      <c r="N11" s="113"/>
      <c r="O11" s="516" t="s">
        <v>190</v>
      </c>
      <c r="P11" s="517"/>
      <c r="Q11" s="517"/>
      <c r="R11" s="518"/>
      <c r="S11" s="113"/>
    </row>
    <row r="12" spans="1:19" ht="15" customHeight="1" x14ac:dyDescent="0.2">
      <c r="A12" s="113"/>
      <c r="B12" s="93" t="s">
        <v>175</v>
      </c>
      <c r="C12" s="86"/>
      <c r="D12" s="85">
        <v>7</v>
      </c>
      <c r="E12" s="143" t="s">
        <v>156</v>
      </c>
      <c r="F12" s="96" t="s">
        <v>167</v>
      </c>
      <c r="G12" s="96"/>
      <c r="H12" s="93"/>
      <c r="I12" s="93" t="s">
        <v>166</v>
      </c>
      <c r="J12" s="93" t="s">
        <v>168</v>
      </c>
      <c r="K12" s="93" t="s">
        <v>166</v>
      </c>
      <c r="L12" s="93" t="s">
        <v>166</v>
      </c>
      <c r="M12" s="138"/>
      <c r="N12" s="113"/>
      <c r="O12" s="519"/>
      <c r="P12" s="520"/>
      <c r="Q12" s="520"/>
      <c r="R12" s="521"/>
      <c r="S12" s="113"/>
    </row>
    <row r="13" spans="1:19" ht="15" customHeight="1" x14ac:dyDescent="0.2">
      <c r="A13" s="113"/>
      <c r="B13" s="94" t="s">
        <v>176</v>
      </c>
      <c r="C13" s="87"/>
      <c r="D13" s="74">
        <v>8</v>
      </c>
      <c r="E13" s="146" t="s">
        <v>157</v>
      </c>
      <c r="F13" s="97" t="s">
        <v>168</v>
      </c>
      <c r="G13" s="97"/>
      <c r="H13" s="94"/>
      <c r="I13" s="94" t="s">
        <v>166</v>
      </c>
      <c r="J13" s="94" t="s">
        <v>168</v>
      </c>
      <c r="K13" s="94" t="s">
        <v>166</v>
      </c>
      <c r="L13" s="94" t="s">
        <v>166</v>
      </c>
      <c r="M13" s="139"/>
      <c r="N13" s="113"/>
      <c r="O13" s="522"/>
      <c r="P13" s="523"/>
      <c r="Q13" s="523"/>
      <c r="R13" s="524"/>
      <c r="S13" s="113"/>
    </row>
    <row r="14" spans="1:19" ht="15" customHeight="1" x14ac:dyDescent="0.2">
      <c r="A14" s="113"/>
      <c r="B14" s="91" t="s">
        <v>177</v>
      </c>
      <c r="C14" s="88"/>
      <c r="D14" s="82">
        <v>9</v>
      </c>
      <c r="E14" s="149" t="s">
        <v>232</v>
      </c>
      <c r="F14" s="91"/>
      <c r="G14" s="91"/>
      <c r="H14" s="91"/>
      <c r="I14" s="91" t="s">
        <v>168</v>
      </c>
      <c r="J14" s="91" t="s">
        <v>168</v>
      </c>
      <c r="K14" s="91" t="s">
        <v>168</v>
      </c>
      <c r="L14" s="91" t="s">
        <v>275</v>
      </c>
      <c r="M14" s="137"/>
      <c r="N14" s="113"/>
      <c r="O14" s="113"/>
      <c r="P14" s="113"/>
      <c r="Q14" s="113"/>
      <c r="R14" s="113"/>
      <c r="S14" s="113"/>
    </row>
    <row r="15" spans="1:19" ht="15" customHeight="1" x14ac:dyDescent="0.2">
      <c r="A15" s="113"/>
      <c r="B15" s="95" t="s">
        <v>178</v>
      </c>
      <c r="C15" s="90"/>
      <c r="D15" s="89">
        <v>10</v>
      </c>
      <c r="E15" s="150" t="s">
        <v>233</v>
      </c>
      <c r="F15" s="95"/>
      <c r="G15" s="95"/>
      <c r="H15" s="95"/>
      <c r="I15" s="95" t="s">
        <v>168</v>
      </c>
      <c r="J15" s="95" t="s">
        <v>168</v>
      </c>
      <c r="K15" s="95"/>
      <c r="L15" s="95"/>
      <c r="M15" s="132"/>
      <c r="N15" s="113"/>
      <c r="O15" s="113"/>
      <c r="P15" s="113"/>
      <c r="Q15" s="113"/>
      <c r="R15" s="113"/>
      <c r="S15" s="113"/>
    </row>
    <row r="16" spans="1:19" ht="15" customHeight="1" x14ac:dyDescent="0.2">
      <c r="A16" s="113"/>
      <c r="B16" s="93" t="s">
        <v>179</v>
      </c>
      <c r="C16" s="86"/>
      <c r="D16" s="85">
        <v>11</v>
      </c>
      <c r="E16" s="143" t="s">
        <v>158</v>
      </c>
      <c r="F16" s="93"/>
      <c r="G16" s="93"/>
      <c r="H16" s="93" t="s">
        <v>169</v>
      </c>
      <c r="I16" s="93"/>
      <c r="J16" s="93"/>
      <c r="K16" s="93"/>
      <c r="L16" s="93"/>
      <c r="M16" s="138"/>
      <c r="N16" s="113"/>
      <c r="O16" s="516" t="s">
        <v>292</v>
      </c>
      <c r="P16" s="517"/>
      <c r="Q16" s="517"/>
      <c r="R16" s="518"/>
      <c r="S16" s="113"/>
    </row>
    <row r="17" spans="1:19" ht="15" customHeight="1" x14ac:dyDescent="0.2">
      <c r="A17" s="113"/>
      <c r="B17" s="94" t="s">
        <v>180</v>
      </c>
      <c r="C17" s="87"/>
      <c r="D17" s="74">
        <v>12</v>
      </c>
      <c r="E17" s="146" t="s">
        <v>159</v>
      </c>
      <c r="F17" s="94"/>
      <c r="G17" s="94"/>
      <c r="H17" s="94"/>
      <c r="I17" s="94"/>
      <c r="J17" s="94"/>
      <c r="K17" s="94" t="s">
        <v>166</v>
      </c>
      <c r="L17" s="94"/>
      <c r="M17" s="140" t="s">
        <v>306</v>
      </c>
      <c r="N17" s="113"/>
      <c r="O17" s="519"/>
      <c r="P17" s="520"/>
      <c r="Q17" s="520"/>
      <c r="R17" s="521"/>
      <c r="S17" s="113"/>
    </row>
    <row r="18" spans="1:19" ht="15" customHeight="1" x14ac:dyDescent="0.2">
      <c r="A18" s="113"/>
      <c r="B18" s="91" t="s">
        <v>181</v>
      </c>
      <c r="C18" s="88"/>
      <c r="D18" s="82">
        <v>13</v>
      </c>
      <c r="E18" s="147" t="s">
        <v>160</v>
      </c>
      <c r="F18" s="91"/>
      <c r="G18" s="91"/>
      <c r="H18" s="91"/>
      <c r="I18" s="91"/>
      <c r="J18" s="91"/>
      <c r="K18" s="91" t="s">
        <v>166</v>
      </c>
      <c r="L18" s="91"/>
      <c r="M18" s="137"/>
      <c r="N18" s="113"/>
      <c r="O18" s="522"/>
      <c r="P18" s="523"/>
      <c r="Q18" s="523"/>
      <c r="R18" s="524"/>
      <c r="S18" s="113"/>
    </row>
    <row r="19" spans="1:19" ht="15" customHeight="1" x14ac:dyDescent="0.2">
      <c r="A19" s="113"/>
      <c r="B19" s="95" t="s">
        <v>182</v>
      </c>
      <c r="C19" s="90"/>
      <c r="D19" s="89">
        <v>14</v>
      </c>
      <c r="E19" s="148" t="s">
        <v>161</v>
      </c>
      <c r="F19" s="95"/>
      <c r="G19" s="95"/>
      <c r="H19" s="95"/>
      <c r="I19" s="95"/>
      <c r="J19" s="95"/>
      <c r="K19" s="95"/>
      <c r="L19" s="95" t="s">
        <v>166</v>
      </c>
      <c r="M19" s="132"/>
      <c r="N19" s="113"/>
      <c r="O19" s="113"/>
      <c r="P19" s="113"/>
      <c r="Q19" s="113"/>
      <c r="R19" s="113"/>
      <c r="S19" s="113"/>
    </row>
    <row r="20" spans="1:19" ht="15" customHeight="1" x14ac:dyDescent="0.2">
      <c r="A20" s="113"/>
      <c r="B20" s="93" t="s">
        <v>183</v>
      </c>
      <c r="C20" s="86"/>
      <c r="D20" s="85">
        <v>15</v>
      </c>
      <c r="E20" s="143" t="s">
        <v>162</v>
      </c>
      <c r="F20" s="93"/>
      <c r="G20" s="93"/>
      <c r="H20" s="93"/>
      <c r="I20" s="93"/>
      <c r="J20" s="93"/>
      <c r="K20" s="93"/>
      <c r="L20" s="93" t="s">
        <v>166</v>
      </c>
      <c r="M20" s="138"/>
      <c r="N20" s="113"/>
      <c r="O20" s="113"/>
      <c r="P20" s="113"/>
      <c r="Q20" s="113"/>
      <c r="R20" s="113"/>
      <c r="S20" s="113"/>
    </row>
    <row r="21" spans="1:19" ht="15" customHeight="1" x14ac:dyDescent="0.2">
      <c r="A21" s="113"/>
      <c r="B21" s="94" t="s">
        <v>184</v>
      </c>
      <c r="C21" s="87"/>
      <c r="D21" s="74">
        <v>16</v>
      </c>
      <c r="E21" s="146" t="s">
        <v>163</v>
      </c>
      <c r="F21" s="94"/>
      <c r="G21" s="94"/>
      <c r="H21" s="94"/>
      <c r="I21" s="94"/>
      <c r="J21" s="94"/>
      <c r="K21" s="94"/>
      <c r="L21" s="94" t="s">
        <v>166</v>
      </c>
      <c r="M21" s="139"/>
      <c r="N21" s="113"/>
      <c r="O21" s="516" t="s">
        <v>290</v>
      </c>
      <c r="P21" s="517"/>
      <c r="Q21" s="517"/>
      <c r="R21" s="518"/>
      <c r="S21" s="113"/>
    </row>
    <row r="22" spans="1:19" ht="15" customHeight="1" x14ac:dyDescent="0.2">
      <c r="A22" s="113"/>
      <c r="B22" s="91" t="s">
        <v>185</v>
      </c>
      <c r="C22" s="88"/>
      <c r="D22" s="82">
        <v>17</v>
      </c>
      <c r="E22" s="147" t="s">
        <v>164</v>
      </c>
      <c r="F22" s="91"/>
      <c r="G22" s="91"/>
      <c r="H22" s="91"/>
      <c r="I22" s="91"/>
      <c r="J22" s="91"/>
      <c r="K22" s="91"/>
      <c r="L22" s="91" t="s">
        <v>166</v>
      </c>
      <c r="M22" s="137"/>
      <c r="N22" s="113"/>
      <c r="O22" s="519"/>
      <c r="P22" s="520"/>
      <c r="Q22" s="520"/>
      <c r="R22" s="521"/>
      <c r="S22" s="113"/>
    </row>
    <row r="23" spans="1:19" ht="15" customHeight="1" x14ac:dyDescent="0.2">
      <c r="A23" s="113"/>
      <c r="B23" s="95" t="s">
        <v>186</v>
      </c>
      <c r="C23" s="90"/>
      <c r="D23" s="89">
        <v>18</v>
      </c>
      <c r="E23" s="148" t="s">
        <v>165</v>
      </c>
      <c r="F23" s="95"/>
      <c r="G23" s="95"/>
      <c r="H23" s="95"/>
      <c r="I23" s="95" t="s">
        <v>166</v>
      </c>
      <c r="J23" s="95" t="s">
        <v>166</v>
      </c>
      <c r="K23" s="95"/>
      <c r="L23" s="95" t="s">
        <v>275</v>
      </c>
      <c r="M23" s="132"/>
      <c r="N23" s="113"/>
      <c r="O23" s="519"/>
      <c r="P23" s="520"/>
      <c r="Q23" s="520"/>
      <c r="R23" s="521"/>
      <c r="S23" s="113"/>
    </row>
    <row r="24" spans="1:19" ht="15" customHeight="1" x14ac:dyDescent="0.2">
      <c r="A24" s="113"/>
      <c r="B24" s="93" t="s">
        <v>187</v>
      </c>
      <c r="C24" s="86"/>
      <c r="D24" s="85">
        <v>19</v>
      </c>
      <c r="E24" s="143" t="s">
        <v>354</v>
      </c>
      <c r="F24" s="93"/>
      <c r="G24" s="93"/>
      <c r="H24" s="93"/>
      <c r="I24" s="93"/>
      <c r="J24" s="93"/>
      <c r="K24" s="93" t="s">
        <v>166</v>
      </c>
      <c r="L24" s="93"/>
      <c r="M24" s="133" t="s">
        <v>306</v>
      </c>
      <c r="N24" s="113"/>
      <c r="O24" s="113"/>
      <c r="P24" s="113"/>
      <c r="Q24" s="113"/>
      <c r="R24" s="113"/>
      <c r="S24" s="113"/>
    </row>
    <row r="25" spans="1:19" ht="15" customHeight="1" x14ac:dyDescent="0.2">
      <c r="A25" s="113"/>
      <c r="B25" s="94" t="s">
        <v>234</v>
      </c>
      <c r="C25" s="87"/>
      <c r="D25" s="74">
        <v>20</v>
      </c>
      <c r="E25" s="146" t="s">
        <v>353</v>
      </c>
      <c r="F25" s="94"/>
      <c r="G25" s="94"/>
      <c r="H25" s="94"/>
      <c r="I25" s="94"/>
      <c r="J25" s="100"/>
      <c r="K25" s="94" t="s">
        <v>166</v>
      </c>
      <c r="L25" s="101"/>
      <c r="M25" s="134" t="s">
        <v>306</v>
      </c>
      <c r="N25" s="113"/>
      <c r="O25" s="113"/>
      <c r="P25" s="113"/>
      <c r="Q25" s="113"/>
      <c r="R25" s="113"/>
      <c r="S25" s="113"/>
    </row>
    <row r="26" spans="1:19" ht="15" customHeight="1" x14ac:dyDescent="0.2">
      <c r="A26" s="113"/>
      <c r="B26" s="92" t="s">
        <v>188</v>
      </c>
      <c r="C26" s="83"/>
      <c r="D26" s="84">
        <v>21</v>
      </c>
      <c r="E26" s="151" t="s">
        <v>320</v>
      </c>
      <c r="F26" s="225" t="s">
        <v>231</v>
      </c>
      <c r="G26" s="92"/>
      <c r="H26" s="92"/>
      <c r="I26" s="92"/>
      <c r="J26" s="98"/>
      <c r="K26" s="92" t="s">
        <v>166</v>
      </c>
      <c r="L26" s="102"/>
      <c r="M26" s="135"/>
      <c r="N26" s="121"/>
      <c r="O26" s="229"/>
      <c r="P26" s="229"/>
      <c r="Q26" s="229"/>
      <c r="R26" s="229"/>
      <c r="S26" s="113"/>
    </row>
    <row r="27" spans="1:19" ht="15" customHeight="1" x14ac:dyDescent="0.2">
      <c r="A27" s="113"/>
      <c r="B27" s="95" t="s">
        <v>189</v>
      </c>
      <c r="C27" s="90"/>
      <c r="D27" s="89">
        <v>22</v>
      </c>
      <c r="E27" s="152" t="s">
        <v>361</v>
      </c>
      <c r="F27" s="103"/>
      <c r="G27" s="103"/>
      <c r="H27" s="95"/>
      <c r="I27" s="95"/>
      <c r="J27" s="95"/>
      <c r="K27" s="95"/>
      <c r="L27" s="95"/>
      <c r="M27" s="136"/>
      <c r="N27" s="121"/>
      <c r="O27" s="229"/>
      <c r="P27" s="229"/>
      <c r="Q27" s="229"/>
      <c r="R27" s="229"/>
      <c r="S27" s="113"/>
    </row>
    <row r="28" spans="1:19" ht="15" customHeight="1" x14ac:dyDescent="0.2">
      <c r="A28" s="113"/>
      <c r="B28" s="93"/>
      <c r="C28" s="85"/>
      <c r="D28" s="85">
        <v>23</v>
      </c>
      <c r="E28" s="153"/>
      <c r="F28" s="99"/>
      <c r="G28" s="99"/>
      <c r="H28" s="93"/>
      <c r="I28" s="93"/>
      <c r="J28" s="93"/>
      <c r="K28" s="93"/>
      <c r="L28" s="93"/>
      <c r="M28" s="138"/>
      <c r="N28" s="122"/>
      <c r="O28" s="229"/>
      <c r="P28" s="229"/>
      <c r="Q28" s="229"/>
      <c r="R28" s="229"/>
      <c r="S28" s="113"/>
    </row>
    <row r="29" spans="1:19" ht="15" customHeight="1" x14ac:dyDescent="0.2">
      <c r="A29" s="113"/>
      <c r="B29" s="94"/>
      <c r="C29" s="74"/>
      <c r="D29" s="74"/>
      <c r="E29" s="154"/>
      <c r="F29" s="94"/>
      <c r="G29" s="94"/>
      <c r="H29" s="94"/>
      <c r="I29" s="94"/>
      <c r="J29" s="94"/>
      <c r="K29" s="94"/>
      <c r="L29" s="94"/>
      <c r="M29" s="139"/>
      <c r="N29" s="113"/>
      <c r="O29" s="113"/>
      <c r="P29" s="113"/>
      <c r="Q29" s="113"/>
      <c r="R29" s="113"/>
      <c r="S29" s="113"/>
    </row>
    <row r="30" spans="1:19" x14ac:dyDescent="0.2">
      <c r="A30" s="113"/>
      <c r="B30" s="113"/>
      <c r="C30" s="113"/>
      <c r="D30" s="113"/>
      <c r="E30" s="113"/>
      <c r="F30" s="120"/>
      <c r="G30" s="120"/>
      <c r="H30" s="120"/>
      <c r="I30" s="120"/>
      <c r="J30" s="120"/>
      <c r="K30" s="120"/>
      <c r="L30" s="120"/>
      <c r="M30" s="120"/>
      <c r="N30" s="113"/>
      <c r="O30" s="113"/>
      <c r="P30" s="113"/>
      <c r="Q30" s="113"/>
      <c r="R30" s="113"/>
      <c r="S30" s="113"/>
    </row>
    <row r="31" spans="1:19" x14ac:dyDescent="0.2">
      <c r="A31" s="113"/>
      <c r="B31" s="113"/>
      <c r="C31" s="113"/>
      <c r="D31" s="113"/>
      <c r="E31" s="113"/>
      <c r="F31" s="120"/>
      <c r="G31" s="120"/>
      <c r="H31" s="120"/>
      <c r="I31" s="120"/>
      <c r="J31" s="120"/>
      <c r="K31" s="120"/>
      <c r="L31" s="120"/>
      <c r="M31" s="120"/>
      <c r="N31" s="113"/>
      <c r="O31" s="113"/>
      <c r="P31" s="113"/>
      <c r="Q31" s="113"/>
      <c r="R31" s="113"/>
      <c r="S31" s="113"/>
    </row>
    <row r="32" spans="1:19" ht="1.5" customHeight="1" x14ac:dyDescent="0.2"/>
    <row r="33" ht="1.5" hidden="1" customHeight="1" x14ac:dyDescent="0.2"/>
    <row r="34" ht="1.5" hidden="1"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row r="42" ht="1.5" hidden="1" customHeight="1" x14ac:dyDescent="0.2"/>
    <row r="43" ht="1.5" hidden="1" customHeight="1" x14ac:dyDescent="0.2"/>
    <row r="44" ht="1.5" hidden="1" customHeight="1" x14ac:dyDescent="0.2"/>
    <row r="45" ht="1.5" hidden="1" customHeight="1" x14ac:dyDescent="0.2"/>
    <row r="46" ht="1.5" hidden="1" customHeight="1" x14ac:dyDescent="0.2"/>
    <row r="47" ht="1.5" hidden="1" customHeight="1" x14ac:dyDescent="0.2"/>
    <row r="48"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sheetData>
  <sheetProtection insertHyperlinks="0" selectLockedCells="1" selectUnlockedCells="1"/>
  <mergeCells count="5">
    <mergeCell ref="O1:R3"/>
    <mergeCell ref="O6:R8"/>
    <mergeCell ref="O11:R13"/>
    <mergeCell ref="O16:R18"/>
    <mergeCell ref="O21:R23"/>
  </mergeCells>
  <phoneticPr fontId="2"/>
  <hyperlinks>
    <hyperlink ref="E6" location="'１'!A1" display="高校総体予算書" xr:uid="{00000000-0004-0000-0000-000000000000}"/>
    <hyperlink ref="E7" location="'２'!A1" display="旅費受領書" xr:uid="{00000000-0004-0000-0000-000001000000}"/>
    <hyperlink ref="E8" location="'３'!A1" display="高総体 決算書" xr:uid="{00000000-0004-0000-0000-000002000000}"/>
    <hyperlink ref="E12" location="'７'!A1" display="支出明細書" xr:uid="{00000000-0004-0000-0000-000003000000}"/>
    <hyperlink ref="E13" location="'８'!A1" display="領収書綴表紙" xr:uid="{00000000-0004-0000-0000-000004000000}"/>
    <hyperlink ref="E16" location="'11'!A1" display="委員会旅費請求書" xr:uid="{00000000-0004-0000-0000-000005000000}"/>
    <hyperlink ref="E17" location="'12'!A1" display="東北選手権予算書" xr:uid="{00000000-0004-0000-0000-000006000000}"/>
    <hyperlink ref="E18" location="'13'!A1" display="東北選手権決算書" xr:uid="{00000000-0004-0000-0000-000007000000}"/>
    <hyperlink ref="E19" location="'14'!A1" display="強化事業計画書" xr:uid="{00000000-0004-0000-0000-000008000000}"/>
    <hyperlink ref="E20" location="'15'!A1" display="強化事業予算書" xr:uid="{00000000-0004-0000-0000-000009000000}"/>
    <hyperlink ref="E21" location="'16'!A1" display="事業報告書" xr:uid="{00000000-0004-0000-0000-00000A000000}"/>
    <hyperlink ref="E22" location="'17'!A1" display="強化事業決算書" xr:uid="{00000000-0004-0000-0000-00000B000000}"/>
    <hyperlink ref="E23" location="'18'!A1" display="謝金受領書" xr:uid="{00000000-0004-0000-0000-00000C000000}"/>
    <hyperlink ref="E24" location="'19'!A1" display="東北選手権開催概要" xr:uid="{00000000-0004-0000-0000-00000D000000}"/>
    <hyperlink ref="E25" location="'20'!A1" display="東北選手権項目明細" xr:uid="{00000000-0004-0000-0000-00000E000000}"/>
    <hyperlink ref="E14" location="'９'!A1" display="領収書綴表紙" xr:uid="{00000000-0004-0000-0000-00000F000000}"/>
    <hyperlink ref="E15" location="'10'!A1" display="（現在使われていません）" xr:uid="{00000000-0004-0000-0000-000010000000}"/>
    <hyperlink ref="E27" location="'22'!Print_Area" display="旅費・謝金受領書（強化・外部講師用）" xr:uid="{00000000-0004-0000-0000-000011000000}"/>
    <hyperlink ref="E10" location="'５'!A1" display="新人大会 予算書" xr:uid="{00000000-0004-0000-0000-000012000000}"/>
    <hyperlink ref="E11" location="'６'!A1" display="新人大会 決算書" xr:uid="{00000000-0004-0000-0000-000013000000}"/>
    <hyperlink ref="E9" location="'４'!A1" display="支部費　決算書(4-1)及び明細書(4-2)" xr:uid="{00000000-0004-0000-0000-000014000000}"/>
    <hyperlink ref="E26" location="'21'!Print_Area" display="コンピュータ周辺機器購入確認書" xr:uid="{00000000-0004-0000-0000-000015000000}"/>
  </hyperlinks>
  <pageMargins left="0.78700000000000003" right="0.78700000000000003" top="0.98399999999999999" bottom="0.98399999999999999" header="0.51200000000000001" footer="0.51200000000000001"/>
  <pageSetup paperSize="9"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33"/>
  <sheetViews>
    <sheetView showZeros="0" view="pageBreakPreview" zoomScaleNormal="100" zoomScaleSheetLayoutView="100" workbookViewId="0">
      <selection activeCell="K8" sqref="K8"/>
    </sheetView>
  </sheetViews>
  <sheetFormatPr defaultRowHeight="13.2" x14ac:dyDescent="0.2"/>
  <cols>
    <col min="1" max="1" width="7.77734375" customWidth="1"/>
    <col min="2" max="2" width="14.109375" customWidth="1"/>
    <col min="3" max="3" width="16.44140625" customWidth="1"/>
    <col min="4" max="7" width="17.6640625" customWidth="1"/>
    <col min="10" max="10" width="7.77734375" customWidth="1"/>
    <col min="11" max="11" width="14.109375" customWidth="1"/>
    <col min="12" max="12" width="16.44140625" customWidth="1"/>
    <col min="13" max="16" width="17.6640625" customWidth="1"/>
  </cols>
  <sheetData>
    <row r="1" spans="1:17" x14ac:dyDescent="0.2">
      <c r="A1" t="s">
        <v>772</v>
      </c>
      <c r="J1" s="158" t="s">
        <v>773</v>
      </c>
      <c r="K1" s="158"/>
      <c r="L1" s="158" t="s">
        <v>585</v>
      </c>
    </row>
    <row r="3" spans="1:17" ht="23.4" x14ac:dyDescent="0.2">
      <c r="C3" s="69" t="s">
        <v>575</v>
      </c>
      <c r="D3" s="609" t="s">
        <v>196</v>
      </c>
      <c r="E3" s="609"/>
      <c r="F3" s="609"/>
      <c r="L3" s="69" t="s">
        <v>859</v>
      </c>
      <c r="M3" s="609" t="s">
        <v>586</v>
      </c>
      <c r="N3" s="609"/>
      <c r="O3" s="609"/>
    </row>
    <row r="4" spans="1:17" ht="28.2" x14ac:dyDescent="0.2">
      <c r="D4" s="65"/>
      <c r="E4" s="65"/>
      <c r="F4" s="65"/>
      <c r="M4" s="65"/>
      <c r="N4" s="65"/>
      <c r="O4" s="65"/>
    </row>
    <row r="5" spans="1:17" ht="21.75" customHeight="1" x14ac:dyDescent="0.2">
      <c r="B5" s="611" t="s">
        <v>38</v>
      </c>
      <c r="C5" s="611"/>
      <c r="D5" s="611"/>
      <c r="E5" s="611"/>
      <c r="F5" s="611"/>
      <c r="G5" s="611"/>
      <c r="H5" s="14"/>
      <c r="I5" s="14"/>
      <c r="K5" s="611" t="s">
        <v>38</v>
      </c>
      <c r="L5" s="611"/>
      <c r="M5" s="605" t="s">
        <v>571</v>
      </c>
      <c r="N5" s="605"/>
      <c r="O5" s="605"/>
      <c r="P5" s="605"/>
      <c r="Q5" s="14"/>
    </row>
    <row r="6" spans="1:17" ht="21.75" customHeight="1" x14ac:dyDescent="0.2">
      <c r="E6" s="14"/>
      <c r="F6" s="14"/>
      <c r="G6" s="14"/>
      <c r="H6" s="14"/>
      <c r="I6" s="14"/>
      <c r="N6" s="14"/>
      <c r="O6" s="14"/>
      <c r="P6" s="14"/>
      <c r="Q6" s="14"/>
    </row>
    <row r="7" spans="1:17" ht="21.75" customHeight="1" x14ac:dyDescent="0.2">
      <c r="B7" s="612" t="s">
        <v>577</v>
      </c>
      <c r="C7" s="612"/>
      <c r="D7" s="612"/>
      <c r="E7" s="612"/>
      <c r="F7" s="612"/>
      <c r="G7" s="612"/>
      <c r="H7" s="14"/>
      <c r="I7" s="14"/>
      <c r="K7" s="610" t="s">
        <v>875</v>
      </c>
      <c r="L7" s="610"/>
      <c r="M7" s="610"/>
      <c r="N7" s="610"/>
      <c r="O7" s="610"/>
      <c r="P7" s="610"/>
      <c r="Q7" s="14"/>
    </row>
    <row r="8" spans="1:17" ht="39.75" customHeight="1" thickBot="1" x14ac:dyDescent="0.25">
      <c r="E8" s="14"/>
      <c r="F8" s="14"/>
      <c r="G8" s="14"/>
      <c r="H8" s="14"/>
      <c r="I8" s="14"/>
      <c r="N8" s="14"/>
      <c r="O8" s="14"/>
      <c r="P8" s="14"/>
      <c r="Q8" s="14"/>
    </row>
    <row r="9" spans="1:17" s="15" customFormat="1" ht="39.75" customHeight="1" thickBot="1" x14ac:dyDescent="0.25">
      <c r="B9" s="66"/>
      <c r="C9" s="67"/>
      <c r="D9" s="70" t="s">
        <v>197</v>
      </c>
      <c r="E9" s="70" t="s">
        <v>39</v>
      </c>
      <c r="F9" s="70" t="s">
        <v>40</v>
      </c>
      <c r="G9" s="70" t="s">
        <v>198</v>
      </c>
      <c r="K9" s="66"/>
      <c r="L9" s="67"/>
      <c r="M9" s="70" t="s">
        <v>197</v>
      </c>
      <c r="N9" s="70" t="s">
        <v>39</v>
      </c>
      <c r="O9" s="70" t="s">
        <v>40</v>
      </c>
      <c r="P9" s="70" t="s">
        <v>198</v>
      </c>
    </row>
    <row r="10" spans="1:17" s="15" customFormat="1" ht="27.75" customHeight="1" thickBot="1" x14ac:dyDescent="0.25">
      <c r="B10" s="71" t="s">
        <v>199</v>
      </c>
      <c r="C10" s="67"/>
      <c r="D10" s="459"/>
      <c r="E10" s="459"/>
      <c r="F10" s="459"/>
      <c r="G10" s="459">
        <f>SUM(D10:F10)</f>
        <v>0</v>
      </c>
      <c r="K10" s="210" t="s">
        <v>199</v>
      </c>
      <c r="L10" s="67"/>
      <c r="M10" s="207">
        <v>46475</v>
      </c>
      <c r="N10" s="207">
        <v>19500</v>
      </c>
      <c r="O10" s="207">
        <v>61236</v>
      </c>
      <c r="P10" s="207">
        <f t="shared" ref="P10:P19" si="0">SUM(M10:O10)</f>
        <v>127211</v>
      </c>
    </row>
    <row r="11" spans="1:17" s="15" customFormat="1" ht="27.75" customHeight="1" thickBot="1" x14ac:dyDescent="0.25">
      <c r="B11" s="71" t="s">
        <v>200</v>
      </c>
      <c r="C11" s="67"/>
      <c r="D11" s="459"/>
      <c r="E11" s="459"/>
      <c r="F11" s="459"/>
      <c r="G11" s="459">
        <f t="shared" ref="G11:G14" si="1">SUM(D11:F11)</f>
        <v>0</v>
      </c>
      <c r="K11" s="210" t="s">
        <v>200</v>
      </c>
      <c r="L11" s="67"/>
      <c r="M11" s="207">
        <v>51675</v>
      </c>
      <c r="N11" s="207">
        <v>21750</v>
      </c>
      <c r="O11" s="207">
        <v>47628</v>
      </c>
      <c r="P11" s="207">
        <f t="shared" si="0"/>
        <v>121053</v>
      </c>
    </row>
    <row r="12" spans="1:17" s="15" customFormat="1" ht="27.75" customHeight="1" thickBot="1" x14ac:dyDescent="0.25">
      <c r="B12" s="71" t="s">
        <v>201</v>
      </c>
      <c r="C12" s="67"/>
      <c r="D12" s="459"/>
      <c r="E12" s="459"/>
      <c r="F12" s="459"/>
      <c r="G12" s="459">
        <f t="shared" si="1"/>
        <v>0</v>
      </c>
      <c r="K12" s="210" t="s">
        <v>201</v>
      </c>
      <c r="L12" s="67"/>
      <c r="M12" s="207">
        <v>25975</v>
      </c>
      <c r="N12" s="207">
        <v>11250</v>
      </c>
      <c r="O12" s="207">
        <v>20412</v>
      </c>
      <c r="P12" s="207">
        <f t="shared" si="0"/>
        <v>57637</v>
      </c>
    </row>
    <row r="13" spans="1:17" s="15" customFormat="1" ht="27.75" customHeight="1" thickBot="1" x14ac:dyDescent="0.25">
      <c r="B13" s="71" t="s">
        <v>202</v>
      </c>
      <c r="C13" s="67"/>
      <c r="D13" s="459"/>
      <c r="E13" s="459"/>
      <c r="F13" s="459"/>
      <c r="G13" s="459">
        <f t="shared" si="1"/>
        <v>0</v>
      </c>
      <c r="K13" s="210" t="s">
        <v>202</v>
      </c>
      <c r="L13" s="67"/>
      <c r="M13" s="207">
        <v>29175</v>
      </c>
      <c r="N13" s="207">
        <v>11250</v>
      </c>
      <c r="O13" s="207">
        <v>6804</v>
      </c>
      <c r="P13" s="207">
        <f t="shared" si="0"/>
        <v>47229</v>
      </c>
    </row>
    <row r="14" spans="1:17" s="15" customFormat="1" ht="27.75" customHeight="1" thickBot="1" x14ac:dyDescent="0.25">
      <c r="B14" s="71" t="s">
        <v>583</v>
      </c>
      <c r="C14" s="67"/>
      <c r="D14" s="459"/>
      <c r="E14" s="459"/>
      <c r="F14" s="459"/>
      <c r="G14" s="459">
        <f t="shared" si="1"/>
        <v>0</v>
      </c>
      <c r="K14" s="210" t="s">
        <v>583</v>
      </c>
      <c r="L14" s="67"/>
      <c r="M14" s="207">
        <v>45698</v>
      </c>
      <c r="N14" s="207">
        <v>21750</v>
      </c>
      <c r="O14" s="207">
        <v>34020</v>
      </c>
      <c r="P14" s="207">
        <f t="shared" si="0"/>
        <v>101468</v>
      </c>
    </row>
    <row r="15" spans="1:17" s="15" customFormat="1" ht="27.75" customHeight="1" thickBot="1" x14ac:dyDescent="0.25">
      <c r="B15" s="71" t="s">
        <v>203</v>
      </c>
      <c r="C15" s="67"/>
      <c r="D15" s="459">
        <f>SUM(D10:D14)</f>
        <v>0</v>
      </c>
      <c r="E15" s="459">
        <f t="shared" ref="E15:G15" si="2">SUM(E10:E14)</f>
        <v>0</v>
      </c>
      <c r="F15" s="459">
        <f t="shared" si="2"/>
        <v>0</v>
      </c>
      <c r="G15" s="459">
        <f t="shared" si="2"/>
        <v>0</v>
      </c>
      <c r="K15" s="210" t="s">
        <v>579</v>
      </c>
      <c r="L15" s="67"/>
      <c r="M15" s="207">
        <v>46475</v>
      </c>
      <c r="N15" s="207">
        <v>19500</v>
      </c>
      <c r="O15" s="207">
        <v>61236</v>
      </c>
      <c r="P15" s="207">
        <f t="shared" si="0"/>
        <v>127211</v>
      </c>
    </row>
    <row r="16" spans="1:17" ht="27.75" customHeight="1" thickBot="1" x14ac:dyDescent="0.25">
      <c r="D16" s="351"/>
      <c r="E16" s="351"/>
      <c r="F16" s="351"/>
      <c r="G16" s="351"/>
      <c r="K16" s="210" t="s">
        <v>580</v>
      </c>
      <c r="L16" s="67"/>
      <c r="M16" s="207">
        <v>51675</v>
      </c>
      <c r="N16" s="207">
        <v>21750</v>
      </c>
      <c r="O16" s="207">
        <v>47628</v>
      </c>
      <c r="P16" s="207">
        <f t="shared" si="0"/>
        <v>121053</v>
      </c>
    </row>
    <row r="17" spans="2:16" ht="27.75" customHeight="1" thickBot="1" x14ac:dyDescent="0.25">
      <c r="B17" s="162" t="s">
        <v>193</v>
      </c>
      <c r="D17" s="158"/>
      <c r="K17" s="210" t="s">
        <v>581</v>
      </c>
      <c r="L17" s="67"/>
      <c r="M17" s="207">
        <v>25975</v>
      </c>
      <c r="N17" s="207">
        <v>11250</v>
      </c>
      <c r="O17" s="207">
        <v>20412</v>
      </c>
      <c r="P17" s="207">
        <f t="shared" si="0"/>
        <v>57637</v>
      </c>
    </row>
    <row r="18" spans="2:16" ht="27.75" customHeight="1" thickBot="1" x14ac:dyDescent="0.25">
      <c r="K18" s="210" t="s">
        <v>582</v>
      </c>
      <c r="L18" s="67"/>
      <c r="M18" s="207">
        <v>29175</v>
      </c>
      <c r="N18" s="207">
        <v>11250</v>
      </c>
      <c r="O18" s="207">
        <v>6804</v>
      </c>
      <c r="P18" s="207">
        <f t="shared" si="0"/>
        <v>47229</v>
      </c>
    </row>
    <row r="19" spans="2:16" ht="27.75" customHeight="1" thickBot="1" x14ac:dyDescent="0.25">
      <c r="K19" s="210" t="s">
        <v>584</v>
      </c>
      <c r="L19" s="67"/>
      <c r="M19" s="207">
        <v>45698</v>
      </c>
      <c r="N19" s="207">
        <v>21750</v>
      </c>
      <c r="O19" s="207">
        <v>34020</v>
      </c>
      <c r="P19" s="207">
        <f t="shared" si="0"/>
        <v>101468</v>
      </c>
    </row>
    <row r="20" spans="2:16" ht="27.75" customHeight="1" thickBot="1" x14ac:dyDescent="0.25">
      <c r="K20" s="71" t="s">
        <v>203</v>
      </c>
      <c r="L20" s="67"/>
      <c r="M20" s="207">
        <f>SUM(M10:M19)</f>
        <v>397996</v>
      </c>
      <c r="N20" s="207">
        <f>SUM(N10:N19)</f>
        <v>171000</v>
      </c>
      <c r="O20" s="207">
        <f>SUM(O10:O19)</f>
        <v>340200</v>
      </c>
      <c r="P20" s="207">
        <f>SUM(P10:P19)</f>
        <v>909196</v>
      </c>
    </row>
    <row r="21" spans="2:16" ht="27.75" customHeight="1" x14ac:dyDescent="0.2"/>
    <row r="22" spans="2:16" ht="27.75" customHeight="1" x14ac:dyDescent="0.2">
      <c r="K22" s="183"/>
    </row>
    <row r="23" spans="2:16" ht="27.75" customHeight="1" x14ac:dyDescent="0.2"/>
    <row r="24" spans="2:16" ht="27.75" customHeight="1" x14ac:dyDescent="0.2"/>
    <row r="25" spans="2:16" ht="27.75" customHeight="1" x14ac:dyDescent="0.2"/>
    <row r="26" spans="2:16" ht="27.75" customHeight="1" x14ac:dyDescent="0.2"/>
    <row r="27" spans="2:16" ht="27.75" customHeight="1" x14ac:dyDescent="0.2"/>
    <row r="28" spans="2:16" ht="27.75" customHeight="1" x14ac:dyDescent="0.2"/>
    <row r="29" spans="2:16" ht="27.75" customHeight="1" x14ac:dyDescent="0.2"/>
    <row r="30" spans="2:16" ht="27.75" customHeight="1" x14ac:dyDescent="0.2"/>
    <row r="31" spans="2:16" ht="27.75" customHeight="1" x14ac:dyDescent="0.2"/>
    <row r="32" spans="2:16" ht="27.75" customHeight="1" x14ac:dyDescent="0.2"/>
    <row r="33" ht="27.75" customHeight="1" x14ac:dyDescent="0.2"/>
  </sheetData>
  <mergeCells count="8">
    <mergeCell ref="M3:O3"/>
    <mergeCell ref="K7:P7"/>
    <mergeCell ref="M5:P5"/>
    <mergeCell ref="K5:L5"/>
    <mergeCell ref="B5:C5"/>
    <mergeCell ref="D5:G5"/>
    <mergeCell ref="D3:F3"/>
    <mergeCell ref="B7:G7"/>
  </mergeCells>
  <phoneticPr fontId="7"/>
  <hyperlinks>
    <hyperlink ref="B17" location="目次!B2" display="目次へ戻る" xr:uid="{00000000-0004-0000-0900-000000000000}"/>
  </hyperlinks>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36"/>
  <sheetViews>
    <sheetView showZeros="0" view="pageBreakPreview" zoomScaleNormal="100" zoomScaleSheetLayoutView="100" workbookViewId="0">
      <selection activeCell="H8" sqref="H8"/>
    </sheetView>
  </sheetViews>
  <sheetFormatPr defaultRowHeight="13.2" x14ac:dyDescent="0.2"/>
  <cols>
    <col min="2" max="2" width="16.44140625" customWidth="1"/>
    <col min="3" max="6" width="17.6640625" customWidth="1"/>
    <col min="8" max="8" width="9" customWidth="1"/>
    <col min="9" max="13" width="16.44140625" customWidth="1"/>
  </cols>
  <sheetData>
    <row r="1" spans="1:14" x14ac:dyDescent="0.2">
      <c r="A1" t="s">
        <v>204</v>
      </c>
      <c r="H1" s="158" t="s">
        <v>774</v>
      </c>
      <c r="I1" s="158"/>
      <c r="J1" s="158" t="s">
        <v>588</v>
      </c>
    </row>
    <row r="3" spans="1:14" ht="23.4" x14ac:dyDescent="0.2">
      <c r="B3" s="69" t="s">
        <v>578</v>
      </c>
      <c r="C3" s="609" t="s">
        <v>587</v>
      </c>
      <c r="D3" s="609"/>
      <c r="E3" s="609"/>
      <c r="I3" s="69" t="s">
        <v>859</v>
      </c>
      <c r="J3" s="609" t="s">
        <v>589</v>
      </c>
      <c r="K3" s="609"/>
      <c r="L3" s="609"/>
    </row>
    <row r="4" spans="1:14" ht="28.2" x14ac:dyDescent="0.2">
      <c r="C4" s="65"/>
      <c r="D4" s="65"/>
      <c r="E4" s="65"/>
      <c r="J4" s="65"/>
      <c r="K4" s="65"/>
      <c r="L4" s="65"/>
    </row>
    <row r="5" spans="1:14" ht="21.75" customHeight="1" x14ac:dyDescent="0.2">
      <c r="A5" s="607" t="s">
        <v>366</v>
      </c>
      <c r="B5" s="607"/>
      <c r="C5" s="607"/>
      <c r="D5" s="607"/>
      <c r="E5" s="607"/>
      <c r="F5" s="607"/>
      <c r="G5" s="14"/>
      <c r="H5" s="607" t="s">
        <v>366</v>
      </c>
      <c r="I5" s="607"/>
      <c r="J5" s="605" t="s">
        <v>571</v>
      </c>
      <c r="K5" s="605"/>
      <c r="L5" s="605"/>
      <c r="M5" s="605"/>
      <c r="N5" s="14"/>
    </row>
    <row r="6" spans="1:14" ht="21.75" customHeight="1" x14ac:dyDescent="0.2">
      <c r="D6" s="14"/>
      <c r="E6" s="14"/>
      <c r="F6" s="14"/>
      <c r="G6" s="14"/>
      <c r="K6" s="14"/>
      <c r="L6" s="14"/>
      <c r="M6" s="14"/>
      <c r="N6" s="14"/>
    </row>
    <row r="7" spans="1:14" ht="21.75" customHeight="1" x14ac:dyDescent="0.2">
      <c r="A7" s="612" t="s">
        <v>576</v>
      </c>
      <c r="B7" s="612"/>
      <c r="C7" s="612"/>
      <c r="D7" s="612"/>
      <c r="E7" s="612"/>
      <c r="F7" s="612"/>
      <c r="G7" s="14"/>
      <c r="H7" s="610" t="s">
        <v>876</v>
      </c>
      <c r="I7" s="610"/>
      <c r="J7" s="610"/>
      <c r="K7" s="610"/>
      <c r="L7" s="610"/>
      <c r="M7" s="610"/>
      <c r="N7" s="14"/>
    </row>
    <row r="8" spans="1:14" ht="39.75" customHeight="1" thickBot="1" x14ac:dyDescent="0.25">
      <c r="D8" s="14"/>
      <c r="E8" s="14"/>
      <c r="F8" s="14"/>
      <c r="G8" s="14"/>
      <c r="K8" s="14"/>
      <c r="L8" s="14"/>
      <c r="M8" s="14"/>
      <c r="N8" s="14"/>
    </row>
    <row r="9" spans="1:14" s="15" customFormat="1" ht="39.75" customHeight="1" thickBot="1" x14ac:dyDescent="0.25">
      <c r="C9" s="70"/>
      <c r="D9" s="613" t="s">
        <v>205</v>
      </c>
      <c r="E9" s="614"/>
      <c r="J9" s="70"/>
      <c r="K9" s="613" t="s">
        <v>205</v>
      </c>
      <c r="L9" s="614"/>
    </row>
    <row r="10" spans="1:14" s="15" customFormat="1" ht="27.75" customHeight="1" thickBot="1" x14ac:dyDescent="0.25">
      <c r="C10" s="72" t="s">
        <v>199</v>
      </c>
      <c r="D10" s="460">
        <v>0</v>
      </c>
      <c r="E10" s="208" t="s">
        <v>206</v>
      </c>
      <c r="J10" s="211" t="s">
        <v>199</v>
      </c>
      <c r="K10" s="209">
        <v>5000</v>
      </c>
      <c r="L10" s="208" t="s">
        <v>206</v>
      </c>
    </row>
    <row r="11" spans="1:14" s="15" customFormat="1" ht="27.75" customHeight="1" thickBot="1" x14ac:dyDescent="0.25">
      <c r="C11" s="72" t="s">
        <v>200</v>
      </c>
      <c r="D11" s="460">
        <v>0</v>
      </c>
      <c r="E11" s="208" t="s">
        <v>206</v>
      </c>
      <c r="J11" s="211" t="s">
        <v>200</v>
      </c>
      <c r="K11" s="209">
        <v>1000</v>
      </c>
      <c r="L11" s="208" t="s">
        <v>206</v>
      </c>
    </row>
    <row r="12" spans="1:14" s="15" customFormat="1" ht="27.75" customHeight="1" thickBot="1" x14ac:dyDescent="0.25">
      <c r="C12" s="72" t="s">
        <v>201</v>
      </c>
      <c r="D12" s="460">
        <v>0</v>
      </c>
      <c r="E12" s="208" t="s">
        <v>206</v>
      </c>
      <c r="J12" s="211" t="s">
        <v>201</v>
      </c>
      <c r="K12" s="209">
        <v>4000</v>
      </c>
      <c r="L12" s="208" t="s">
        <v>206</v>
      </c>
    </row>
    <row r="13" spans="1:14" s="15" customFormat="1" ht="27.75" customHeight="1" thickBot="1" x14ac:dyDescent="0.25">
      <c r="C13" s="72" t="s">
        <v>202</v>
      </c>
      <c r="D13" s="460">
        <v>0</v>
      </c>
      <c r="E13" s="208" t="s">
        <v>206</v>
      </c>
      <c r="J13" s="211" t="s">
        <v>202</v>
      </c>
      <c r="K13" s="209">
        <v>2000</v>
      </c>
      <c r="L13" s="208" t="s">
        <v>206</v>
      </c>
    </row>
    <row r="14" spans="1:14" s="15" customFormat="1" ht="27.75" customHeight="1" thickBot="1" x14ac:dyDescent="0.25">
      <c r="C14" s="72" t="s">
        <v>583</v>
      </c>
      <c r="D14" s="460">
        <v>0</v>
      </c>
      <c r="E14" s="208" t="s">
        <v>206</v>
      </c>
      <c r="J14" s="211" t="s">
        <v>583</v>
      </c>
      <c r="K14" s="209">
        <v>5000</v>
      </c>
      <c r="L14" s="208" t="s">
        <v>206</v>
      </c>
    </row>
    <row r="15" spans="1:14" s="15" customFormat="1" ht="27.75" customHeight="1" thickBot="1" x14ac:dyDescent="0.25">
      <c r="C15" s="72" t="s">
        <v>203</v>
      </c>
      <c r="D15" s="460">
        <f>SUM(D10:D14)</f>
        <v>0</v>
      </c>
      <c r="E15" s="208" t="s">
        <v>79</v>
      </c>
      <c r="J15" s="211" t="s">
        <v>579</v>
      </c>
      <c r="K15" s="209">
        <v>1000</v>
      </c>
      <c r="L15" s="208" t="s">
        <v>206</v>
      </c>
    </row>
    <row r="16" spans="1:14" ht="27" customHeight="1" thickBot="1" x14ac:dyDescent="0.25">
      <c r="J16" s="211" t="s">
        <v>580</v>
      </c>
      <c r="K16" s="209">
        <v>4000</v>
      </c>
      <c r="L16" s="208" t="s">
        <v>206</v>
      </c>
    </row>
    <row r="17" spans="7:14" ht="27" customHeight="1" thickBot="1" x14ac:dyDescent="0.25">
      <c r="H17" s="183"/>
      <c r="J17" s="211" t="s">
        <v>581</v>
      </c>
      <c r="K17" s="209">
        <v>2000</v>
      </c>
      <c r="L17" s="208" t="s">
        <v>206</v>
      </c>
    </row>
    <row r="18" spans="7:14" ht="27" customHeight="1" thickBot="1" x14ac:dyDescent="0.25">
      <c r="J18" s="211" t="s">
        <v>582</v>
      </c>
      <c r="K18" s="209">
        <v>2000</v>
      </c>
      <c r="L18" s="208" t="s">
        <v>206</v>
      </c>
    </row>
    <row r="19" spans="7:14" ht="27" customHeight="1" thickBot="1" x14ac:dyDescent="0.25">
      <c r="J19" s="72" t="s">
        <v>203</v>
      </c>
      <c r="K19" s="209">
        <f>SUM(K10:K18)</f>
        <v>26000</v>
      </c>
      <c r="L19" s="208" t="s">
        <v>79</v>
      </c>
    </row>
    <row r="20" spans="7:14" ht="27" customHeight="1" x14ac:dyDescent="0.2"/>
    <row r="21" spans="7:14" ht="27" customHeight="1" x14ac:dyDescent="0.2">
      <c r="G21" s="14"/>
      <c r="H21" s="14"/>
      <c r="I21" s="14"/>
      <c r="M21" s="14"/>
      <c r="N21" s="14"/>
    </row>
    <row r="22" spans="7:14" ht="27" customHeight="1" x14ac:dyDescent="0.2">
      <c r="G22" s="14"/>
      <c r="H22" s="14"/>
      <c r="I22" s="14"/>
      <c r="M22" s="14"/>
      <c r="N22" s="14"/>
    </row>
    <row r="23" spans="7:14" ht="27" customHeight="1" x14ac:dyDescent="0.2">
      <c r="G23" s="14"/>
      <c r="H23" s="14"/>
      <c r="I23" s="14"/>
      <c r="M23" s="14"/>
      <c r="N23" s="14"/>
    </row>
    <row r="24" spans="7:14" ht="27" customHeight="1" x14ac:dyDescent="0.2">
      <c r="G24" s="14"/>
      <c r="H24" s="14"/>
      <c r="I24" s="14"/>
      <c r="M24" s="14"/>
      <c r="N24" s="14"/>
    </row>
    <row r="25" spans="7:14" s="15" customFormat="1" ht="39.75" customHeight="1" x14ac:dyDescent="0.2">
      <c r="J25" s="14"/>
      <c r="K25" s="14"/>
      <c r="L25" s="14"/>
    </row>
    <row r="26" spans="7:14" s="15" customFormat="1" ht="27.75" customHeight="1" x14ac:dyDescent="0.2">
      <c r="J26" s="14"/>
      <c r="K26" s="14"/>
      <c r="L26" s="14"/>
    </row>
    <row r="27" spans="7:14" s="15" customFormat="1" ht="27.75" customHeight="1" x14ac:dyDescent="0.2">
      <c r="J27" s="14"/>
      <c r="K27" s="14"/>
      <c r="L27" s="14"/>
    </row>
    <row r="28" spans="7:14" s="15" customFormat="1" ht="27.75" customHeight="1" x14ac:dyDescent="0.2">
      <c r="J28" s="14"/>
      <c r="K28" s="14"/>
      <c r="L28" s="14"/>
    </row>
    <row r="29" spans="7:14" s="15" customFormat="1" ht="27.75" customHeight="1" x14ac:dyDescent="0.2"/>
    <row r="30" spans="7:14" s="15" customFormat="1" ht="27.75" customHeight="1" x14ac:dyDescent="0.2"/>
    <row r="31" spans="7:14" s="15" customFormat="1" ht="27.75" customHeight="1" x14ac:dyDescent="0.2"/>
    <row r="32" spans="7:14" x14ac:dyDescent="0.2">
      <c r="J32" s="15"/>
      <c r="K32" s="15"/>
      <c r="L32" s="15"/>
    </row>
    <row r="33" spans="1:12" x14ac:dyDescent="0.2">
      <c r="J33" s="15"/>
      <c r="K33" s="15"/>
      <c r="L33" s="15"/>
    </row>
    <row r="34" spans="1:12" x14ac:dyDescent="0.2">
      <c r="J34" s="15"/>
      <c r="K34" s="15"/>
      <c r="L34" s="15"/>
    </row>
    <row r="35" spans="1:12" x14ac:dyDescent="0.2">
      <c r="J35" s="15"/>
      <c r="K35" s="15"/>
      <c r="L35" s="15"/>
    </row>
    <row r="36" spans="1:12" x14ac:dyDescent="0.2">
      <c r="A36" s="162" t="s">
        <v>193</v>
      </c>
    </row>
  </sheetData>
  <mergeCells count="10">
    <mergeCell ref="C3:E3"/>
    <mergeCell ref="D9:E9"/>
    <mergeCell ref="J3:L3"/>
    <mergeCell ref="A5:B5"/>
    <mergeCell ref="C5:F5"/>
    <mergeCell ref="A7:F7"/>
    <mergeCell ref="K9:L9"/>
    <mergeCell ref="H5:I5"/>
    <mergeCell ref="J5:M5"/>
    <mergeCell ref="H7:M7"/>
  </mergeCells>
  <phoneticPr fontId="2"/>
  <hyperlinks>
    <hyperlink ref="A36" location="目次!B2" display="目次へ戻る" xr:uid="{00000000-0004-0000-0A00-000000000000}"/>
  </hyperlinks>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S39"/>
  <sheetViews>
    <sheetView showZeros="0" view="pageBreakPreview" zoomScaleNormal="100" zoomScaleSheetLayoutView="100" workbookViewId="0">
      <selection activeCell="L5" sqref="L5"/>
    </sheetView>
  </sheetViews>
  <sheetFormatPr defaultColWidth="8.88671875" defaultRowHeight="13.2" x14ac:dyDescent="0.2"/>
  <cols>
    <col min="1" max="1" width="4.6640625" style="351" customWidth="1"/>
    <col min="2" max="2" width="11.6640625" style="351" customWidth="1"/>
    <col min="3" max="3" width="15.6640625" style="351" customWidth="1"/>
    <col min="4" max="7" width="10.6640625" style="351" customWidth="1"/>
    <col min="8" max="8" width="9.6640625" style="351" customWidth="1"/>
    <col min="9" max="9" width="8.88671875" style="351"/>
    <col min="10" max="10" width="11.6640625" style="351" bestFit="1" customWidth="1"/>
    <col min="11" max="11" width="4.6640625" style="351" customWidth="1"/>
    <col min="12" max="12" width="11.6640625" style="351" customWidth="1"/>
    <col min="13" max="13" width="15.6640625" style="351" customWidth="1"/>
    <col min="14" max="17" width="10.6640625" style="351" customWidth="1"/>
    <col min="18" max="18" width="9.6640625" style="351" customWidth="1"/>
    <col min="19" max="16384" width="8.88671875" style="351"/>
  </cols>
  <sheetData>
    <row r="1" spans="1:19" x14ac:dyDescent="0.2">
      <c r="A1" s="351" t="s">
        <v>69</v>
      </c>
      <c r="K1" s="352" t="s">
        <v>775</v>
      </c>
      <c r="M1" s="352" t="s">
        <v>588</v>
      </c>
    </row>
    <row r="2" spans="1:19" ht="15.6" x14ac:dyDescent="0.2">
      <c r="A2" s="571"/>
      <c r="B2" s="571"/>
      <c r="C2" s="617" t="s">
        <v>573</v>
      </c>
      <c r="D2" s="617"/>
      <c r="E2" s="617"/>
      <c r="F2" s="617"/>
      <c r="G2" s="617"/>
      <c r="H2" s="617"/>
      <c r="I2" s="617"/>
      <c r="J2" s="422"/>
      <c r="K2" s="571"/>
      <c r="L2" s="571"/>
      <c r="M2" s="617" t="s">
        <v>573</v>
      </c>
      <c r="N2" s="617"/>
      <c r="O2" s="617"/>
      <c r="P2" s="617"/>
      <c r="Q2" s="617"/>
      <c r="R2" s="617"/>
      <c r="S2" s="617"/>
    </row>
    <row r="3" spans="1:19" s="461" customFormat="1" ht="12" x14ac:dyDescent="0.2">
      <c r="B3" s="462"/>
      <c r="F3" s="461" t="s">
        <v>365</v>
      </c>
      <c r="L3" s="462"/>
      <c r="P3" s="461" t="s">
        <v>365</v>
      </c>
    </row>
    <row r="4" spans="1:19" s="461" customFormat="1" x14ac:dyDescent="0.2">
      <c r="A4" s="379"/>
      <c r="B4" s="618" t="s">
        <v>574</v>
      </c>
      <c r="C4" s="618"/>
      <c r="D4" s="618"/>
      <c r="E4" s="618"/>
      <c r="F4" s="618"/>
      <c r="G4" s="618"/>
      <c r="H4" s="618"/>
      <c r="I4" s="618"/>
      <c r="K4" s="379"/>
      <c r="L4" s="619" t="s">
        <v>877</v>
      </c>
      <c r="M4" s="619"/>
      <c r="N4" s="619"/>
      <c r="O4" s="619"/>
      <c r="P4" s="619"/>
      <c r="Q4" s="619"/>
      <c r="R4" s="619"/>
      <c r="S4" s="619"/>
    </row>
    <row r="5" spans="1:19" s="461" customFormat="1" ht="12" x14ac:dyDescent="0.2"/>
    <row r="6" spans="1:19" ht="24" customHeight="1" x14ac:dyDescent="0.2">
      <c r="A6" s="356" t="s">
        <v>26</v>
      </c>
      <c r="B6" s="356" t="s">
        <v>72</v>
      </c>
      <c r="C6" s="356" t="s">
        <v>73</v>
      </c>
      <c r="D6" s="356" t="s">
        <v>363</v>
      </c>
      <c r="E6" s="356" t="s">
        <v>116</v>
      </c>
      <c r="F6" s="356" t="s">
        <v>70</v>
      </c>
      <c r="G6" s="356" t="s">
        <v>74</v>
      </c>
      <c r="H6" s="356" t="s">
        <v>71</v>
      </c>
      <c r="I6" s="232" t="s">
        <v>364</v>
      </c>
      <c r="K6" s="356" t="s">
        <v>2</v>
      </c>
      <c r="L6" s="356" t="s">
        <v>72</v>
      </c>
      <c r="M6" s="356" t="s">
        <v>73</v>
      </c>
      <c r="N6" s="463" t="s">
        <v>815</v>
      </c>
      <c r="O6" s="356" t="s">
        <v>116</v>
      </c>
      <c r="P6" s="356" t="s">
        <v>70</v>
      </c>
      <c r="Q6" s="356" t="s">
        <v>74</v>
      </c>
      <c r="R6" s="356" t="s">
        <v>71</v>
      </c>
      <c r="S6" s="232" t="s">
        <v>364</v>
      </c>
    </row>
    <row r="7" spans="1:19" ht="27" customHeight="1" x14ac:dyDescent="0.2">
      <c r="A7" s="358">
        <v>1</v>
      </c>
      <c r="B7" s="356"/>
      <c r="C7" s="356"/>
      <c r="D7" s="358"/>
      <c r="E7" s="358">
        <v>0</v>
      </c>
      <c r="F7" s="358">
        <v>0</v>
      </c>
      <c r="G7" s="358">
        <f>E7+F7</f>
        <v>0</v>
      </c>
      <c r="H7" s="358"/>
      <c r="I7" s="356"/>
      <c r="K7" s="358">
        <v>1</v>
      </c>
      <c r="L7" s="374" t="s">
        <v>591</v>
      </c>
      <c r="M7" s="374" t="s">
        <v>415</v>
      </c>
      <c r="N7" s="359">
        <v>144</v>
      </c>
      <c r="O7" s="359">
        <v>3600</v>
      </c>
      <c r="P7" s="359">
        <v>750</v>
      </c>
      <c r="Q7" s="359">
        <f>O7+P7</f>
        <v>4350</v>
      </c>
      <c r="R7" s="359"/>
      <c r="S7" s="464"/>
    </row>
    <row r="8" spans="1:19" ht="27" customHeight="1" x14ac:dyDescent="0.2">
      <c r="A8" s="358">
        <v>2</v>
      </c>
      <c r="B8" s="356"/>
      <c r="C8" s="356"/>
      <c r="D8" s="358"/>
      <c r="E8" s="358">
        <v>0</v>
      </c>
      <c r="F8" s="358">
        <v>0</v>
      </c>
      <c r="G8" s="358">
        <f t="shared" ref="G8:G26" si="0">E8+F8</f>
        <v>0</v>
      </c>
      <c r="H8" s="358"/>
      <c r="I8" s="465"/>
      <c r="K8" s="358">
        <v>2</v>
      </c>
      <c r="L8" s="374" t="s">
        <v>592</v>
      </c>
      <c r="M8" s="374" t="s">
        <v>420</v>
      </c>
      <c r="N8" s="466" t="s">
        <v>590</v>
      </c>
      <c r="O8" s="359">
        <v>2280</v>
      </c>
      <c r="P8" s="359">
        <v>1500</v>
      </c>
      <c r="Q8" s="359">
        <f t="shared" ref="Q8:Q21" si="1">O8+P8</f>
        <v>3780</v>
      </c>
      <c r="R8" s="359"/>
      <c r="S8" s="464" t="s">
        <v>612</v>
      </c>
    </row>
    <row r="9" spans="1:19" ht="27" customHeight="1" x14ac:dyDescent="0.2">
      <c r="A9" s="358">
        <v>3</v>
      </c>
      <c r="B9" s="356"/>
      <c r="C9" s="356"/>
      <c r="D9" s="358"/>
      <c r="E9" s="358">
        <v>0</v>
      </c>
      <c r="F9" s="358">
        <v>0</v>
      </c>
      <c r="G9" s="358">
        <f t="shared" si="0"/>
        <v>0</v>
      </c>
      <c r="H9" s="358"/>
      <c r="I9" s="356"/>
      <c r="K9" s="358">
        <v>3</v>
      </c>
      <c r="L9" s="374" t="s">
        <v>593</v>
      </c>
      <c r="M9" s="374" t="s">
        <v>421</v>
      </c>
      <c r="N9" s="359">
        <v>8</v>
      </c>
      <c r="O9" s="359">
        <v>500</v>
      </c>
      <c r="P9" s="359">
        <v>0</v>
      </c>
      <c r="Q9" s="359">
        <f t="shared" si="1"/>
        <v>500</v>
      </c>
      <c r="R9" s="359"/>
      <c r="S9" s="464"/>
    </row>
    <row r="10" spans="1:19" ht="27" customHeight="1" x14ac:dyDescent="0.2">
      <c r="A10" s="358">
        <v>4</v>
      </c>
      <c r="B10" s="356"/>
      <c r="C10" s="356"/>
      <c r="D10" s="358"/>
      <c r="E10" s="358">
        <v>0</v>
      </c>
      <c r="F10" s="358">
        <v>0</v>
      </c>
      <c r="G10" s="358">
        <f t="shared" si="0"/>
        <v>0</v>
      </c>
      <c r="H10" s="358"/>
      <c r="I10" s="356"/>
      <c r="K10" s="358">
        <v>4</v>
      </c>
      <c r="L10" s="374" t="s">
        <v>595</v>
      </c>
      <c r="M10" s="374" t="s">
        <v>423</v>
      </c>
      <c r="N10" s="359">
        <v>39</v>
      </c>
      <c r="O10" s="359">
        <v>975</v>
      </c>
      <c r="P10" s="359">
        <v>0</v>
      </c>
      <c r="Q10" s="359">
        <f t="shared" si="1"/>
        <v>975</v>
      </c>
      <c r="R10" s="359"/>
      <c r="S10" s="464"/>
    </row>
    <row r="11" spans="1:19" ht="27" customHeight="1" x14ac:dyDescent="0.2">
      <c r="A11" s="358">
        <v>5</v>
      </c>
      <c r="B11" s="356"/>
      <c r="C11" s="356"/>
      <c r="D11" s="358"/>
      <c r="E11" s="358">
        <v>0</v>
      </c>
      <c r="F11" s="358">
        <v>0</v>
      </c>
      <c r="G11" s="358">
        <f t="shared" si="0"/>
        <v>0</v>
      </c>
      <c r="H11" s="358"/>
      <c r="I11" s="356"/>
      <c r="K11" s="358">
        <v>5</v>
      </c>
      <c r="L11" s="374" t="s">
        <v>824</v>
      </c>
      <c r="M11" s="374" t="s">
        <v>424</v>
      </c>
      <c r="N11" s="467" t="s">
        <v>590</v>
      </c>
      <c r="O11" s="359">
        <v>1000</v>
      </c>
      <c r="P11" s="359">
        <v>750</v>
      </c>
      <c r="Q11" s="359">
        <f t="shared" si="1"/>
        <v>1750</v>
      </c>
      <c r="R11" s="359"/>
      <c r="S11" s="464" t="s">
        <v>825</v>
      </c>
    </row>
    <row r="12" spans="1:19" ht="27" customHeight="1" x14ac:dyDescent="0.2">
      <c r="A12" s="358">
        <v>6</v>
      </c>
      <c r="B12" s="356"/>
      <c r="C12" s="356"/>
      <c r="D12" s="358"/>
      <c r="E12" s="358">
        <v>0</v>
      </c>
      <c r="F12" s="358">
        <v>0</v>
      </c>
      <c r="G12" s="358">
        <f t="shared" si="0"/>
        <v>0</v>
      </c>
      <c r="H12" s="358"/>
      <c r="I12" s="356"/>
      <c r="K12" s="358">
        <v>6</v>
      </c>
      <c r="L12" s="374" t="s">
        <v>594</v>
      </c>
      <c r="M12" s="374" t="s">
        <v>426</v>
      </c>
      <c r="N12" s="359">
        <v>20</v>
      </c>
      <c r="O12" s="359">
        <v>500</v>
      </c>
      <c r="P12" s="359">
        <v>0</v>
      </c>
      <c r="Q12" s="359">
        <f t="shared" si="1"/>
        <v>500</v>
      </c>
      <c r="R12" s="359"/>
      <c r="S12" s="464"/>
    </row>
    <row r="13" spans="1:19" ht="27" customHeight="1" x14ac:dyDescent="0.2">
      <c r="A13" s="358">
        <v>7</v>
      </c>
      <c r="B13" s="356"/>
      <c r="C13" s="356"/>
      <c r="D13" s="358"/>
      <c r="E13" s="358">
        <v>0</v>
      </c>
      <c r="F13" s="358">
        <v>0</v>
      </c>
      <c r="G13" s="358">
        <f t="shared" si="0"/>
        <v>0</v>
      </c>
      <c r="H13" s="358"/>
      <c r="I13" s="356"/>
      <c r="K13" s="358">
        <v>7</v>
      </c>
      <c r="L13" s="374" t="s">
        <v>596</v>
      </c>
      <c r="M13" s="374" t="s">
        <v>427</v>
      </c>
      <c r="N13" s="359">
        <v>170</v>
      </c>
      <c r="O13" s="359">
        <v>4250</v>
      </c>
      <c r="P13" s="359">
        <v>750</v>
      </c>
      <c r="Q13" s="359">
        <f t="shared" si="1"/>
        <v>5000</v>
      </c>
      <c r="R13" s="359"/>
      <c r="S13" s="464" t="s">
        <v>614</v>
      </c>
    </row>
    <row r="14" spans="1:19" ht="27" customHeight="1" x14ac:dyDescent="0.2">
      <c r="A14" s="358">
        <v>8</v>
      </c>
      <c r="B14" s="356"/>
      <c r="C14" s="356"/>
      <c r="D14" s="358"/>
      <c r="E14" s="358">
        <v>0</v>
      </c>
      <c r="F14" s="358">
        <v>0</v>
      </c>
      <c r="G14" s="358">
        <f t="shared" si="0"/>
        <v>0</v>
      </c>
      <c r="H14" s="358"/>
      <c r="I14" s="356"/>
      <c r="K14" s="358">
        <v>8</v>
      </c>
      <c r="L14" s="374" t="s">
        <v>597</v>
      </c>
      <c r="M14" s="374" t="s">
        <v>429</v>
      </c>
      <c r="N14" s="359">
        <v>100</v>
      </c>
      <c r="O14" s="359">
        <v>2500</v>
      </c>
      <c r="P14" s="359">
        <v>750</v>
      </c>
      <c r="Q14" s="359">
        <f t="shared" si="1"/>
        <v>3250</v>
      </c>
      <c r="R14" s="359"/>
      <c r="S14" s="464"/>
    </row>
    <row r="15" spans="1:19" ht="27" customHeight="1" x14ac:dyDescent="0.2">
      <c r="A15" s="358">
        <v>9</v>
      </c>
      <c r="B15" s="356"/>
      <c r="C15" s="356"/>
      <c r="D15" s="358"/>
      <c r="E15" s="358">
        <v>0</v>
      </c>
      <c r="F15" s="358">
        <v>0</v>
      </c>
      <c r="G15" s="358">
        <f t="shared" si="0"/>
        <v>0</v>
      </c>
      <c r="H15" s="358"/>
      <c r="I15" s="356"/>
      <c r="K15" s="358">
        <v>9</v>
      </c>
      <c r="L15" s="374" t="s">
        <v>823</v>
      </c>
      <c r="M15" s="374" t="s">
        <v>430</v>
      </c>
      <c r="N15" s="359">
        <v>43</v>
      </c>
      <c r="O15" s="359">
        <v>1075</v>
      </c>
      <c r="P15" s="359">
        <v>750</v>
      </c>
      <c r="Q15" s="359">
        <f t="shared" si="1"/>
        <v>1825</v>
      </c>
      <c r="R15" s="359"/>
      <c r="S15" s="464" t="s">
        <v>822</v>
      </c>
    </row>
    <row r="16" spans="1:19" ht="27" customHeight="1" x14ac:dyDescent="0.2">
      <c r="A16" s="358">
        <v>10</v>
      </c>
      <c r="B16" s="356"/>
      <c r="C16" s="356"/>
      <c r="D16" s="358"/>
      <c r="E16" s="358">
        <v>0</v>
      </c>
      <c r="F16" s="358">
        <v>0</v>
      </c>
      <c r="G16" s="358">
        <f t="shared" si="0"/>
        <v>0</v>
      </c>
      <c r="H16" s="358"/>
      <c r="I16" s="356"/>
      <c r="K16" s="358">
        <v>10</v>
      </c>
      <c r="L16" s="374" t="s">
        <v>598</v>
      </c>
      <c r="M16" s="374" t="s">
        <v>432</v>
      </c>
      <c r="N16" s="359">
        <v>75</v>
      </c>
      <c r="O16" s="359">
        <v>1875</v>
      </c>
      <c r="P16" s="359">
        <v>750</v>
      </c>
      <c r="Q16" s="359">
        <f t="shared" si="1"/>
        <v>2625</v>
      </c>
      <c r="R16" s="359"/>
      <c r="S16" s="464"/>
    </row>
    <row r="17" spans="1:19" ht="27" customHeight="1" x14ac:dyDescent="0.2">
      <c r="A17" s="358">
        <v>11</v>
      </c>
      <c r="B17" s="356"/>
      <c r="C17" s="356"/>
      <c r="D17" s="358"/>
      <c r="E17" s="358">
        <v>0</v>
      </c>
      <c r="F17" s="358">
        <v>0</v>
      </c>
      <c r="G17" s="358">
        <f t="shared" si="0"/>
        <v>0</v>
      </c>
      <c r="H17" s="358"/>
      <c r="I17" s="356"/>
      <c r="K17" s="358">
        <v>11</v>
      </c>
      <c r="L17" s="374" t="s">
        <v>598</v>
      </c>
      <c r="M17" s="374" t="s">
        <v>601</v>
      </c>
      <c r="N17" s="359">
        <v>75</v>
      </c>
      <c r="O17" s="359">
        <v>0</v>
      </c>
      <c r="P17" s="359">
        <v>750</v>
      </c>
      <c r="Q17" s="359">
        <f t="shared" si="1"/>
        <v>750</v>
      </c>
      <c r="R17" s="359"/>
      <c r="S17" s="468" t="s">
        <v>816</v>
      </c>
    </row>
    <row r="18" spans="1:19" ht="27" customHeight="1" x14ac:dyDescent="0.2">
      <c r="A18" s="358">
        <v>12</v>
      </c>
      <c r="B18" s="356"/>
      <c r="C18" s="356"/>
      <c r="D18" s="358"/>
      <c r="E18" s="358">
        <v>0</v>
      </c>
      <c r="F18" s="358">
        <v>0</v>
      </c>
      <c r="G18" s="358">
        <f t="shared" si="0"/>
        <v>0</v>
      </c>
      <c r="H18" s="358"/>
      <c r="I18" s="356"/>
      <c r="K18" s="358">
        <v>12</v>
      </c>
      <c r="L18" s="374" t="s">
        <v>599</v>
      </c>
      <c r="M18" s="374" t="s">
        <v>602</v>
      </c>
      <c r="N18" s="359">
        <v>30</v>
      </c>
      <c r="O18" s="359">
        <v>750</v>
      </c>
      <c r="P18" s="359">
        <v>0</v>
      </c>
      <c r="Q18" s="359">
        <f t="shared" si="1"/>
        <v>750</v>
      </c>
      <c r="R18" s="359"/>
      <c r="S18" s="464"/>
    </row>
    <row r="19" spans="1:19" ht="27" customHeight="1" x14ac:dyDescent="0.2">
      <c r="A19" s="358">
        <v>13</v>
      </c>
      <c r="B19" s="356"/>
      <c r="C19" s="356"/>
      <c r="D19" s="358"/>
      <c r="E19" s="358">
        <v>0</v>
      </c>
      <c r="F19" s="358">
        <v>0</v>
      </c>
      <c r="G19" s="358">
        <f t="shared" si="0"/>
        <v>0</v>
      </c>
      <c r="H19" s="358"/>
      <c r="I19" s="356"/>
      <c r="K19" s="358">
        <v>13</v>
      </c>
      <c r="L19" s="374" t="s">
        <v>607</v>
      </c>
      <c r="M19" s="374" t="s">
        <v>603</v>
      </c>
      <c r="N19" s="359">
        <v>160</v>
      </c>
      <c r="O19" s="359">
        <v>4000</v>
      </c>
      <c r="P19" s="359">
        <v>750</v>
      </c>
      <c r="Q19" s="359">
        <f t="shared" si="1"/>
        <v>4750</v>
      </c>
      <c r="R19" s="359"/>
      <c r="S19" s="464"/>
    </row>
    <row r="20" spans="1:19" ht="27" customHeight="1" x14ac:dyDescent="0.2">
      <c r="A20" s="358">
        <v>14</v>
      </c>
      <c r="B20" s="356"/>
      <c r="C20" s="356"/>
      <c r="D20" s="358"/>
      <c r="E20" s="358">
        <v>0</v>
      </c>
      <c r="F20" s="358">
        <v>0</v>
      </c>
      <c r="G20" s="358">
        <f t="shared" si="0"/>
        <v>0</v>
      </c>
      <c r="H20" s="358"/>
      <c r="I20" s="356"/>
      <c r="K20" s="358">
        <v>14</v>
      </c>
      <c r="L20" s="374" t="s">
        <v>600</v>
      </c>
      <c r="M20" s="374" t="s">
        <v>604</v>
      </c>
      <c r="N20" s="359">
        <v>2</v>
      </c>
      <c r="O20" s="359">
        <v>500</v>
      </c>
      <c r="P20" s="359">
        <v>0</v>
      </c>
      <c r="Q20" s="359">
        <f t="shared" si="1"/>
        <v>500</v>
      </c>
      <c r="R20" s="359"/>
      <c r="S20" s="464"/>
    </row>
    <row r="21" spans="1:19" ht="27" customHeight="1" x14ac:dyDescent="0.2">
      <c r="A21" s="358">
        <v>15</v>
      </c>
      <c r="B21" s="356"/>
      <c r="C21" s="356"/>
      <c r="D21" s="358"/>
      <c r="E21" s="358">
        <v>0</v>
      </c>
      <c r="F21" s="358">
        <v>0</v>
      </c>
      <c r="G21" s="358">
        <f t="shared" si="0"/>
        <v>0</v>
      </c>
      <c r="H21" s="358"/>
      <c r="I21" s="356"/>
      <c r="K21" s="358">
        <v>15</v>
      </c>
      <c r="L21" s="374" t="s">
        <v>606</v>
      </c>
      <c r="M21" s="374" t="s">
        <v>605</v>
      </c>
      <c r="N21" s="359">
        <v>22</v>
      </c>
      <c r="O21" s="359">
        <v>550</v>
      </c>
      <c r="P21" s="359">
        <v>0</v>
      </c>
      <c r="Q21" s="359">
        <f t="shared" si="1"/>
        <v>550</v>
      </c>
      <c r="R21" s="359"/>
      <c r="S21" s="464"/>
    </row>
    <row r="22" spans="1:19" ht="27" customHeight="1" x14ac:dyDescent="0.2">
      <c r="A22" s="358">
        <v>16</v>
      </c>
      <c r="B22" s="356"/>
      <c r="C22" s="356"/>
      <c r="D22" s="358"/>
      <c r="E22" s="358">
        <v>0</v>
      </c>
      <c r="F22" s="358">
        <v>0</v>
      </c>
      <c r="G22" s="358">
        <f t="shared" si="0"/>
        <v>0</v>
      </c>
      <c r="H22" s="358"/>
      <c r="I22" s="356"/>
      <c r="K22" s="358">
        <v>16</v>
      </c>
      <c r="L22" s="374"/>
      <c r="M22" s="374"/>
      <c r="N22" s="359"/>
      <c r="O22" s="359"/>
      <c r="P22" s="359"/>
      <c r="Q22" s="359"/>
      <c r="R22" s="359"/>
      <c r="S22" s="464"/>
    </row>
    <row r="23" spans="1:19" ht="27" customHeight="1" x14ac:dyDescent="0.2">
      <c r="A23" s="358">
        <v>17</v>
      </c>
      <c r="B23" s="356"/>
      <c r="C23" s="356"/>
      <c r="D23" s="358"/>
      <c r="E23" s="358">
        <v>0</v>
      </c>
      <c r="F23" s="358">
        <v>0</v>
      </c>
      <c r="G23" s="358">
        <f t="shared" si="0"/>
        <v>0</v>
      </c>
      <c r="H23" s="358"/>
      <c r="I23" s="356"/>
      <c r="K23" s="358">
        <v>17</v>
      </c>
      <c r="L23" s="374"/>
      <c r="M23" s="374"/>
      <c r="N23" s="359"/>
      <c r="O23" s="359"/>
      <c r="P23" s="359"/>
      <c r="Q23" s="359"/>
      <c r="R23" s="359"/>
      <c r="S23" s="464"/>
    </row>
    <row r="24" spans="1:19" ht="27" customHeight="1" x14ac:dyDescent="0.2">
      <c r="A24" s="358">
        <v>18</v>
      </c>
      <c r="B24" s="356"/>
      <c r="C24" s="356"/>
      <c r="D24" s="358"/>
      <c r="E24" s="358">
        <v>0</v>
      </c>
      <c r="F24" s="358">
        <v>0</v>
      </c>
      <c r="G24" s="358">
        <f t="shared" si="0"/>
        <v>0</v>
      </c>
      <c r="H24" s="358"/>
      <c r="I24" s="356"/>
      <c r="K24" s="358">
        <v>18</v>
      </c>
      <c r="L24" s="374"/>
      <c r="M24" s="374"/>
      <c r="N24" s="359"/>
      <c r="O24" s="359"/>
      <c r="P24" s="359"/>
      <c r="Q24" s="359"/>
      <c r="R24" s="359"/>
      <c r="S24" s="464"/>
    </row>
    <row r="25" spans="1:19" ht="27" customHeight="1" x14ac:dyDescent="0.2">
      <c r="A25" s="358">
        <v>19</v>
      </c>
      <c r="B25" s="356"/>
      <c r="C25" s="356"/>
      <c r="D25" s="358"/>
      <c r="E25" s="358">
        <v>0</v>
      </c>
      <c r="F25" s="358">
        <v>0</v>
      </c>
      <c r="G25" s="358">
        <f t="shared" si="0"/>
        <v>0</v>
      </c>
      <c r="H25" s="358"/>
      <c r="I25" s="356"/>
      <c r="K25" s="358">
        <v>19</v>
      </c>
      <c r="L25" s="374"/>
      <c r="M25" s="374"/>
      <c r="N25" s="359"/>
      <c r="O25" s="359"/>
      <c r="P25" s="359"/>
      <c r="Q25" s="359"/>
      <c r="R25" s="359"/>
      <c r="S25" s="464"/>
    </row>
    <row r="26" spans="1:19" ht="27" customHeight="1" x14ac:dyDescent="0.2">
      <c r="A26" s="358">
        <v>20</v>
      </c>
      <c r="B26" s="356"/>
      <c r="C26" s="356"/>
      <c r="D26" s="358"/>
      <c r="E26" s="358">
        <v>0</v>
      </c>
      <c r="F26" s="358">
        <v>0</v>
      </c>
      <c r="G26" s="358">
        <f t="shared" si="0"/>
        <v>0</v>
      </c>
      <c r="H26" s="358"/>
      <c r="I26" s="356"/>
      <c r="K26" s="358">
        <v>20</v>
      </c>
      <c r="L26" s="374"/>
      <c r="M26" s="374"/>
      <c r="N26" s="359"/>
      <c r="O26" s="359"/>
      <c r="P26" s="359"/>
      <c r="Q26" s="359"/>
      <c r="R26" s="359"/>
      <c r="S26" s="464"/>
    </row>
    <row r="27" spans="1:19" ht="25.5" customHeight="1" x14ac:dyDescent="0.2">
      <c r="A27" s="469"/>
      <c r="B27" s="382"/>
      <c r="C27" s="470"/>
      <c r="D27" s="382"/>
      <c r="E27" s="470" t="s">
        <v>75</v>
      </c>
      <c r="F27" s="471"/>
      <c r="G27" s="469">
        <f>SUM(G7:G26)</f>
        <v>0</v>
      </c>
      <c r="H27" s="450" t="s">
        <v>79</v>
      </c>
      <c r="K27" s="469"/>
      <c r="L27" s="382"/>
      <c r="M27" s="470"/>
      <c r="N27" s="382"/>
      <c r="O27" s="470" t="s">
        <v>75</v>
      </c>
      <c r="P27" s="471"/>
      <c r="Q27" s="472">
        <f>SUM(Q7:Q26)</f>
        <v>31855</v>
      </c>
      <c r="R27" s="450" t="s">
        <v>79</v>
      </c>
    </row>
    <row r="28" spans="1:19" ht="25.5" customHeight="1" x14ac:dyDescent="0.2">
      <c r="A28" s="469"/>
      <c r="B28" s="382"/>
      <c r="C28" s="470"/>
      <c r="D28" s="382"/>
      <c r="E28" s="470" t="s">
        <v>76</v>
      </c>
      <c r="F28" s="471"/>
      <c r="G28" s="469">
        <f>G27-G29</f>
        <v>0</v>
      </c>
      <c r="H28" s="450" t="s">
        <v>79</v>
      </c>
      <c r="K28" s="615" t="s">
        <v>613</v>
      </c>
      <c r="L28" s="616"/>
      <c r="M28" s="616"/>
      <c r="N28" s="616"/>
      <c r="O28" s="470" t="s">
        <v>76</v>
      </c>
      <c r="P28" s="471"/>
      <c r="Q28" s="473">
        <f>Q27-Q29</f>
        <v>26855</v>
      </c>
      <c r="R28" s="450" t="s">
        <v>79</v>
      </c>
    </row>
    <row r="29" spans="1:19" ht="25.5" customHeight="1" x14ac:dyDescent="0.2">
      <c r="A29" s="469"/>
      <c r="B29" s="382"/>
      <c r="C29" s="470"/>
      <c r="D29" s="382"/>
      <c r="E29" s="470" t="s">
        <v>77</v>
      </c>
      <c r="F29" s="471"/>
      <c r="G29" s="469">
        <v>0</v>
      </c>
      <c r="H29" s="450" t="s">
        <v>79</v>
      </c>
      <c r="K29" s="615" t="s">
        <v>613</v>
      </c>
      <c r="L29" s="616"/>
      <c r="M29" s="616"/>
      <c r="N29" s="616"/>
      <c r="O29" s="470" t="s">
        <v>77</v>
      </c>
      <c r="P29" s="471"/>
      <c r="Q29" s="473">
        <v>5000</v>
      </c>
      <c r="R29" s="450" t="s">
        <v>79</v>
      </c>
    </row>
    <row r="30" spans="1:19" ht="17.25" customHeight="1" x14ac:dyDescent="0.2">
      <c r="A30" s="351" t="s">
        <v>715</v>
      </c>
      <c r="F30" s="474"/>
      <c r="K30" s="474" t="s">
        <v>715</v>
      </c>
      <c r="L30" s="474"/>
      <c r="M30" s="474"/>
      <c r="N30" s="474"/>
      <c r="O30" s="474"/>
      <c r="P30" s="474"/>
    </row>
    <row r="31" spans="1:19" ht="17.25" customHeight="1" x14ac:dyDescent="0.2">
      <c r="A31" s="351" t="s">
        <v>687</v>
      </c>
      <c r="K31" s="231" t="s">
        <v>687</v>
      </c>
    </row>
    <row r="32" spans="1:19" ht="17.25" customHeight="1" x14ac:dyDescent="0.2">
      <c r="F32" s="475"/>
      <c r="K32" s="241"/>
      <c r="P32" s="475"/>
    </row>
    <row r="33" spans="2:18" ht="18.75" customHeight="1" x14ac:dyDescent="0.2">
      <c r="D33" s="387"/>
      <c r="E33" s="476" t="s">
        <v>78</v>
      </c>
      <c r="F33" s="476"/>
      <c r="G33" s="353">
        <f>G29</f>
        <v>0</v>
      </c>
      <c r="H33" s="353" t="s">
        <v>79</v>
      </c>
      <c r="N33" s="477" t="s">
        <v>817</v>
      </c>
      <c r="O33" s="476" t="s">
        <v>78</v>
      </c>
      <c r="P33" s="476"/>
      <c r="Q33" s="478">
        <f>Q29</f>
        <v>5000</v>
      </c>
      <c r="R33" s="353" t="s">
        <v>79</v>
      </c>
    </row>
    <row r="39" spans="2:18" x14ac:dyDescent="0.2">
      <c r="B39" s="370" t="s">
        <v>193</v>
      </c>
      <c r="L39" s="458"/>
    </row>
  </sheetData>
  <mergeCells count="8">
    <mergeCell ref="K28:N28"/>
    <mergeCell ref="K29:N29"/>
    <mergeCell ref="C2:I2"/>
    <mergeCell ref="A2:B2"/>
    <mergeCell ref="B4:I4"/>
    <mergeCell ref="K2:L2"/>
    <mergeCell ref="M2:S2"/>
    <mergeCell ref="L4:S4"/>
  </mergeCells>
  <phoneticPr fontId="2"/>
  <hyperlinks>
    <hyperlink ref="B39" location="目次!B2" display="目次へ戻る" xr:uid="{00000000-0004-0000-0B00-000000000000}"/>
  </hyperlinks>
  <printOptions horizontalCentered="1"/>
  <pageMargins left="0.78740157480314965" right="0.78740157480314965" top="0.98425196850393704" bottom="0.86" header="0.51181102362204722" footer="0.51181102362204722"/>
  <pageSetup paperSize="9" scale="9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J36"/>
  <sheetViews>
    <sheetView showZeros="0" view="pageBreakPreview" zoomScaleNormal="100" zoomScaleSheetLayoutView="100" workbookViewId="0">
      <selection activeCell="A3" sqref="A3:D3"/>
    </sheetView>
  </sheetViews>
  <sheetFormatPr defaultRowHeight="13.2" x14ac:dyDescent="0.2"/>
  <cols>
    <col min="1" max="1" width="3.21875" customWidth="1"/>
    <col min="2" max="2" width="16.109375" customWidth="1"/>
    <col min="3" max="3" width="20.6640625" customWidth="1"/>
    <col min="4" max="4" width="45.6640625" customWidth="1"/>
    <col min="6" max="6" width="3.21875" customWidth="1"/>
    <col min="7" max="7" width="16.109375" customWidth="1"/>
    <col min="8" max="8" width="20.6640625" customWidth="1"/>
    <col min="9" max="9" width="45.6640625" customWidth="1"/>
  </cols>
  <sheetData>
    <row r="1" spans="1:9" x14ac:dyDescent="0.2">
      <c r="A1" t="s">
        <v>80</v>
      </c>
      <c r="F1" s="158" t="s">
        <v>776</v>
      </c>
    </row>
    <row r="3" spans="1:9" ht="19.2" x14ac:dyDescent="0.2">
      <c r="A3" s="590" t="s">
        <v>843</v>
      </c>
      <c r="B3" s="590"/>
      <c r="C3" s="590"/>
      <c r="D3" s="590"/>
      <c r="F3" s="590" t="s">
        <v>85</v>
      </c>
      <c r="G3" s="590"/>
      <c r="H3" s="590"/>
      <c r="I3" s="590"/>
    </row>
    <row r="5" spans="1:9" ht="24" customHeight="1" x14ac:dyDescent="0.2">
      <c r="C5" s="21" t="s">
        <v>865</v>
      </c>
      <c r="D5" s="21"/>
      <c r="H5" s="21" t="s">
        <v>81</v>
      </c>
      <c r="I5" s="178" t="s">
        <v>533</v>
      </c>
    </row>
    <row r="6" spans="1:9" ht="24" customHeight="1" x14ac:dyDescent="0.2"/>
    <row r="7" spans="1:9" ht="24" customHeight="1" x14ac:dyDescent="0.2">
      <c r="A7" t="s">
        <v>1</v>
      </c>
      <c r="D7" s="9" t="s">
        <v>24</v>
      </c>
      <c r="F7" t="s">
        <v>1</v>
      </c>
      <c r="I7" s="9" t="s">
        <v>24</v>
      </c>
    </row>
    <row r="8" spans="1:9" ht="24" customHeight="1" x14ac:dyDescent="0.2">
      <c r="A8" s="4" t="s">
        <v>25</v>
      </c>
      <c r="B8" s="4" t="s">
        <v>5</v>
      </c>
      <c r="C8" s="4" t="s">
        <v>4</v>
      </c>
      <c r="D8" s="4" t="s">
        <v>3</v>
      </c>
      <c r="F8" s="4" t="s">
        <v>2</v>
      </c>
      <c r="G8" s="4" t="s">
        <v>5</v>
      </c>
      <c r="H8" s="4" t="s">
        <v>4</v>
      </c>
      <c r="I8" s="4" t="s">
        <v>3</v>
      </c>
    </row>
    <row r="9" spans="1:9" ht="24" customHeight="1" x14ac:dyDescent="0.2">
      <c r="A9" s="5">
        <v>1</v>
      </c>
      <c r="B9" s="6" t="s">
        <v>6</v>
      </c>
      <c r="C9" s="7">
        <v>0</v>
      </c>
      <c r="D9" s="5"/>
      <c r="F9" s="5">
        <v>1</v>
      </c>
      <c r="G9" s="6" t="s">
        <v>6</v>
      </c>
      <c r="H9" s="159">
        <v>50000</v>
      </c>
      <c r="I9" s="160" t="s">
        <v>497</v>
      </c>
    </row>
    <row r="10" spans="1:9" ht="24" customHeight="1" x14ac:dyDescent="0.2">
      <c r="A10" s="5">
        <v>2</v>
      </c>
      <c r="B10" s="6" t="s">
        <v>7</v>
      </c>
      <c r="C10" s="7">
        <v>0</v>
      </c>
      <c r="D10" s="5"/>
      <c r="F10" s="5">
        <v>2</v>
      </c>
      <c r="G10" s="6" t="s">
        <v>7</v>
      </c>
      <c r="H10" s="159">
        <v>300000</v>
      </c>
      <c r="I10" s="160" t="s">
        <v>369</v>
      </c>
    </row>
    <row r="11" spans="1:9" ht="24" customHeight="1" x14ac:dyDescent="0.2">
      <c r="A11" s="5">
        <v>3</v>
      </c>
      <c r="B11" s="6" t="s">
        <v>8</v>
      </c>
      <c r="C11" s="7">
        <v>0</v>
      </c>
      <c r="D11" s="5"/>
      <c r="F11" s="5">
        <v>3</v>
      </c>
      <c r="G11" s="6" t="s">
        <v>8</v>
      </c>
      <c r="H11" s="159">
        <v>200000</v>
      </c>
      <c r="I11" s="160" t="s">
        <v>498</v>
      </c>
    </row>
    <row r="12" spans="1:9" ht="24" customHeight="1" x14ac:dyDescent="0.2">
      <c r="A12" s="5">
        <v>4</v>
      </c>
      <c r="B12" s="6" t="s">
        <v>9</v>
      </c>
      <c r="C12" s="7">
        <v>0</v>
      </c>
      <c r="D12" s="5"/>
      <c r="F12" s="5">
        <v>4</v>
      </c>
      <c r="G12" s="6" t="s">
        <v>9</v>
      </c>
      <c r="H12" s="159">
        <v>250000</v>
      </c>
      <c r="I12" s="226" t="s">
        <v>832</v>
      </c>
    </row>
    <row r="13" spans="1:9" ht="24" customHeight="1" x14ac:dyDescent="0.2">
      <c r="A13" s="5">
        <v>5</v>
      </c>
      <c r="B13" s="6" t="s">
        <v>10</v>
      </c>
      <c r="C13" s="7">
        <v>0</v>
      </c>
      <c r="D13" s="5"/>
      <c r="F13" s="5">
        <v>5</v>
      </c>
      <c r="G13" s="6" t="s">
        <v>10</v>
      </c>
      <c r="H13" s="159">
        <v>1680000</v>
      </c>
      <c r="I13" s="160" t="s">
        <v>499</v>
      </c>
    </row>
    <row r="14" spans="1:9" ht="24" customHeight="1" x14ac:dyDescent="0.2">
      <c r="A14" s="5">
        <v>6</v>
      </c>
      <c r="B14" s="6" t="s">
        <v>11</v>
      </c>
      <c r="C14" s="7">
        <v>0</v>
      </c>
      <c r="D14" s="5"/>
      <c r="F14" s="5">
        <v>6</v>
      </c>
      <c r="G14" s="6" t="s">
        <v>11</v>
      </c>
      <c r="H14" s="159">
        <v>320000</v>
      </c>
      <c r="I14" s="160" t="s">
        <v>500</v>
      </c>
    </row>
    <row r="15" spans="1:9" ht="24" customHeight="1" x14ac:dyDescent="0.2">
      <c r="A15" s="12" t="s">
        <v>35</v>
      </c>
      <c r="B15" s="13"/>
      <c r="C15" s="7">
        <f>SUM(C9:C14)</f>
        <v>0</v>
      </c>
      <c r="D15" s="5"/>
      <c r="F15" s="12" t="s">
        <v>35</v>
      </c>
      <c r="G15" s="13"/>
      <c r="H15" s="159">
        <f>SUM(H9:H14)</f>
        <v>2800000</v>
      </c>
      <c r="I15" s="160"/>
    </row>
    <row r="16" spans="1:9" ht="24" customHeight="1" x14ac:dyDescent="0.2"/>
    <row r="17" spans="1:10" ht="24" customHeight="1" x14ac:dyDescent="0.2">
      <c r="A17" t="s">
        <v>12</v>
      </c>
      <c r="F17" t="s">
        <v>12</v>
      </c>
    </row>
    <row r="18" spans="1:10" ht="24" customHeight="1" x14ac:dyDescent="0.2">
      <c r="A18" s="4" t="s">
        <v>26</v>
      </c>
      <c r="B18" s="4" t="s">
        <v>5</v>
      </c>
      <c r="C18" s="4" t="s">
        <v>4</v>
      </c>
      <c r="D18" s="4" t="s">
        <v>3</v>
      </c>
      <c r="F18" s="4" t="s">
        <v>2</v>
      </c>
      <c r="G18" s="4" t="s">
        <v>5</v>
      </c>
      <c r="H18" s="4" t="s">
        <v>4</v>
      </c>
      <c r="I18" s="4" t="s">
        <v>3</v>
      </c>
    </row>
    <row r="19" spans="1:10" ht="24" customHeight="1" x14ac:dyDescent="0.2">
      <c r="A19" s="5">
        <v>1</v>
      </c>
      <c r="B19" s="6" t="s">
        <v>13</v>
      </c>
      <c r="C19" s="7">
        <v>0</v>
      </c>
      <c r="D19" s="5"/>
      <c r="F19" s="5">
        <v>1</v>
      </c>
      <c r="G19" s="6" t="s">
        <v>13</v>
      </c>
      <c r="H19" s="159">
        <v>250000</v>
      </c>
      <c r="I19" s="192" t="s">
        <v>501</v>
      </c>
    </row>
    <row r="20" spans="1:10" ht="24" customHeight="1" x14ac:dyDescent="0.2">
      <c r="A20" s="5">
        <v>2</v>
      </c>
      <c r="B20" s="6" t="s">
        <v>14</v>
      </c>
      <c r="C20" s="7">
        <v>0</v>
      </c>
      <c r="D20" s="5"/>
      <c r="F20" s="5">
        <v>2</v>
      </c>
      <c r="G20" s="6" t="s">
        <v>14</v>
      </c>
      <c r="H20" s="159">
        <v>240000</v>
      </c>
      <c r="I20" s="192" t="s">
        <v>830</v>
      </c>
    </row>
    <row r="21" spans="1:10" ht="24" customHeight="1" x14ac:dyDescent="0.2">
      <c r="A21" s="5">
        <v>3</v>
      </c>
      <c r="B21" s="6" t="s">
        <v>15</v>
      </c>
      <c r="C21" s="7">
        <v>0</v>
      </c>
      <c r="D21" s="5"/>
      <c r="F21" s="5">
        <v>3</v>
      </c>
      <c r="G21" s="6" t="s">
        <v>15</v>
      </c>
      <c r="H21" s="159">
        <v>400000</v>
      </c>
      <c r="I21" s="192" t="s">
        <v>829</v>
      </c>
    </row>
    <row r="22" spans="1:10" ht="24" customHeight="1" x14ac:dyDescent="0.2">
      <c r="A22" s="5">
        <v>4</v>
      </c>
      <c r="B22" s="6" t="s">
        <v>16</v>
      </c>
      <c r="C22" s="7">
        <v>0</v>
      </c>
      <c r="D22" s="5"/>
      <c r="F22" s="5">
        <v>4</v>
      </c>
      <c r="G22" s="6" t="s">
        <v>16</v>
      </c>
      <c r="H22" s="159">
        <v>70000</v>
      </c>
      <c r="I22" s="192" t="s">
        <v>502</v>
      </c>
    </row>
    <row r="23" spans="1:10" ht="24" customHeight="1" x14ac:dyDescent="0.2">
      <c r="A23" s="5">
        <v>5</v>
      </c>
      <c r="B23" s="6" t="s">
        <v>17</v>
      </c>
      <c r="C23" s="7">
        <v>0</v>
      </c>
      <c r="D23" s="5"/>
      <c r="F23" s="5">
        <v>5</v>
      </c>
      <c r="G23" s="6" t="s">
        <v>17</v>
      </c>
      <c r="H23" s="159">
        <v>350000</v>
      </c>
      <c r="I23" s="192" t="s">
        <v>503</v>
      </c>
    </row>
    <row r="24" spans="1:10" ht="24" customHeight="1" x14ac:dyDescent="0.2">
      <c r="A24" s="5">
        <v>6</v>
      </c>
      <c r="B24" s="6" t="s">
        <v>18</v>
      </c>
      <c r="C24" s="7">
        <v>0</v>
      </c>
      <c r="D24" s="5"/>
      <c r="F24" s="5">
        <v>6</v>
      </c>
      <c r="G24" s="6" t="s">
        <v>18</v>
      </c>
      <c r="H24" s="159">
        <v>50000</v>
      </c>
      <c r="I24" s="192" t="s">
        <v>831</v>
      </c>
    </row>
    <row r="25" spans="1:10" ht="24" customHeight="1" x14ac:dyDescent="0.2">
      <c r="A25" s="5">
        <v>7</v>
      </c>
      <c r="B25" s="6" t="s">
        <v>19</v>
      </c>
      <c r="C25" s="7">
        <v>0</v>
      </c>
      <c r="D25" s="5"/>
      <c r="F25" s="5">
        <v>7</v>
      </c>
      <c r="G25" s="6" t="s">
        <v>19</v>
      </c>
      <c r="H25" s="159">
        <v>900000</v>
      </c>
      <c r="I25" s="161" t="s">
        <v>837</v>
      </c>
    </row>
    <row r="26" spans="1:10" ht="24" customHeight="1" x14ac:dyDescent="0.2">
      <c r="A26" s="5">
        <v>8</v>
      </c>
      <c r="B26" s="6" t="s">
        <v>20</v>
      </c>
      <c r="C26" s="7">
        <v>0</v>
      </c>
      <c r="D26" s="5"/>
      <c r="F26" s="5">
        <v>8</v>
      </c>
      <c r="G26" s="6" t="s">
        <v>20</v>
      </c>
      <c r="H26" s="159">
        <v>30000</v>
      </c>
      <c r="I26" s="192" t="s">
        <v>504</v>
      </c>
    </row>
    <row r="27" spans="1:10" ht="24" customHeight="1" x14ac:dyDescent="0.2">
      <c r="A27" s="5">
        <v>9</v>
      </c>
      <c r="B27" s="6" t="s">
        <v>21</v>
      </c>
      <c r="C27" s="7">
        <v>0</v>
      </c>
      <c r="D27" s="5"/>
      <c r="F27" s="5">
        <v>9</v>
      </c>
      <c r="G27" s="6" t="s">
        <v>21</v>
      </c>
      <c r="H27" s="159">
        <v>300000</v>
      </c>
      <c r="I27" s="192" t="s">
        <v>531</v>
      </c>
    </row>
    <row r="28" spans="1:10" ht="24" customHeight="1" x14ac:dyDescent="0.2">
      <c r="A28" s="5">
        <v>10</v>
      </c>
      <c r="B28" s="6" t="s">
        <v>82</v>
      </c>
      <c r="C28" s="7">
        <v>0</v>
      </c>
      <c r="D28" s="5"/>
      <c r="F28" s="5">
        <v>10</v>
      </c>
      <c r="G28" s="6" t="s">
        <v>82</v>
      </c>
      <c r="H28" s="159">
        <v>200000</v>
      </c>
      <c r="I28" s="189" t="s">
        <v>717</v>
      </c>
      <c r="J28" s="158"/>
    </row>
    <row r="29" spans="1:10" ht="24" customHeight="1" x14ac:dyDescent="0.2">
      <c r="A29" s="5">
        <v>11</v>
      </c>
      <c r="B29" s="6" t="s">
        <v>22</v>
      </c>
      <c r="C29" s="7">
        <v>0</v>
      </c>
      <c r="D29" s="5"/>
      <c r="F29" s="5">
        <v>11</v>
      </c>
      <c r="G29" s="6" t="s">
        <v>22</v>
      </c>
      <c r="H29" s="159">
        <v>80000</v>
      </c>
      <c r="I29" s="192" t="s">
        <v>506</v>
      </c>
    </row>
    <row r="30" spans="1:10" ht="24" customHeight="1" x14ac:dyDescent="0.2">
      <c r="A30" s="12" t="s">
        <v>35</v>
      </c>
      <c r="B30" s="13"/>
      <c r="C30" s="7">
        <f>SUM(C19:C29)</f>
        <v>0</v>
      </c>
      <c r="D30" s="5"/>
      <c r="F30" s="12" t="s">
        <v>35</v>
      </c>
      <c r="G30" s="13"/>
      <c r="H30" s="159">
        <f>SUM(H19:H29)</f>
        <v>2870000</v>
      </c>
      <c r="I30" s="192"/>
    </row>
    <row r="31" spans="1:10" ht="15.75" customHeight="1" x14ac:dyDescent="0.2">
      <c r="F31" s="621" t="s">
        <v>719</v>
      </c>
      <c r="G31" s="604"/>
      <c r="H31" s="621"/>
      <c r="I31" s="621"/>
    </row>
    <row r="32" spans="1:10" ht="15.75" customHeight="1" x14ac:dyDescent="0.2">
      <c r="B32" s="162" t="s">
        <v>193</v>
      </c>
      <c r="F32" s="604"/>
      <c r="G32" s="604"/>
      <c r="H32" s="621"/>
      <c r="I32" s="621"/>
    </row>
    <row r="33" spans="6:9" ht="15.75" customHeight="1" x14ac:dyDescent="0.2">
      <c r="F33" s="620" t="s">
        <v>718</v>
      </c>
      <c r="G33" s="620"/>
      <c r="H33" s="620"/>
      <c r="I33" s="620"/>
    </row>
    <row r="34" spans="6:9" x14ac:dyDescent="0.2">
      <c r="F34" s="620"/>
      <c r="G34" s="620"/>
      <c r="H34" s="620"/>
      <c r="I34" s="620"/>
    </row>
    <row r="35" spans="6:9" x14ac:dyDescent="0.2">
      <c r="F35" s="227"/>
      <c r="G35" s="227"/>
      <c r="H35" s="227"/>
      <c r="I35" s="227"/>
    </row>
    <row r="36" spans="6:9" x14ac:dyDescent="0.2">
      <c r="F36" s="227"/>
      <c r="G36" s="227"/>
      <c r="H36" s="227"/>
      <c r="I36" s="227"/>
    </row>
  </sheetData>
  <mergeCells count="5">
    <mergeCell ref="A3:D3"/>
    <mergeCell ref="F3:I3"/>
    <mergeCell ref="F34:I34"/>
    <mergeCell ref="F31:I32"/>
    <mergeCell ref="F33:I33"/>
  </mergeCells>
  <phoneticPr fontId="2"/>
  <hyperlinks>
    <hyperlink ref="B32" location="目次!B2" display="目次へ戻る" xr:uid="{00000000-0004-0000-0C00-000000000000}"/>
  </hyperlink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M38"/>
  <sheetViews>
    <sheetView showZeros="0" view="pageBreakPreview" zoomScaleNormal="100" zoomScaleSheetLayoutView="100" workbookViewId="0">
      <selection activeCell="A3" sqref="A3:F3"/>
    </sheetView>
  </sheetViews>
  <sheetFormatPr defaultColWidth="8.88671875" defaultRowHeight="13.2" x14ac:dyDescent="0.2"/>
  <cols>
    <col min="1" max="1" width="3.21875" style="351" customWidth="1"/>
    <col min="2" max="2" width="16.109375" style="351" customWidth="1"/>
    <col min="3" max="5" width="14.6640625" style="351" customWidth="1"/>
    <col min="6" max="6" width="23.6640625" style="351" customWidth="1"/>
    <col min="7" max="7" width="8.88671875" style="351"/>
    <col min="8" max="8" width="3.21875" style="351" customWidth="1"/>
    <col min="9" max="9" width="16.109375" style="351" customWidth="1"/>
    <col min="10" max="12" width="14.6640625" style="351" customWidth="1"/>
    <col min="13" max="13" width="23.6640625" style="351" customWidth="1"/>
    <col min="14" max="16384" width="8.88671875" style="351"/>
  </cols>
  <sheetData>
    <row r="1" spans="1:13" x14ac:dyDescent="0.2">
      <c r="A1" s="351" t="s">
        <v>83</v>
      </c>
      <c r="H1" s="352" t="s">
        <v>777</v>
      </c>
      <c r="J1" s="352" t="s">
        <v>588</v>
      </c>
    </row>
    <row r="3" spans="1:13" ht="19.2" x14ac:dyDescent="0.2">
      <c r="A3" s="591" t="s">
        <v>844</v>
      </c>
      <c r="B3" s="591"/>
      <c r="C3" s="591"/>
      <c r="D3" s="591"/>
      <c r="E3" s="591"/>
      <c r="F3" s="591"/>
      <c r="H3" s="591" t="s">
        <v>84</v>
      </c>
      <c r="I3" s="591"/>
      <c r="J3" s="591"/>
      <c r="K3" s="591"/>
      <c r="L3" s="591"/>
      <c r="M3" s="591"/>
    </row>
    <row r="5" spans="1:13" ht="24" customHeight="1" x14ac:dyDescent="0.2">
      <c r="D5" s="483" t="s">
        <v>864</v>
      </c>
      <c r="E5" s="571"/>
      <c r="F5" s="571"/>
      <c r="K5" s="373" t="s">
        <v>23</v>
      </c>
      <c r="L5" s="572" t="s">
        <v>516</v>
      </c>
      <c r="M5" s="572"/>
    </row>
    <row r="6" spans="1:13" ht="24" customHeight="1" x14ac:dyDescent="0.2"/>
    <row r="7" spans="1:13" ht="24" customHeight="1" x14ac:dyDescent="0.2">
      <c r="A7" s="351" t="s">
        <v>1</v>
      </c>
      <c r="F7" s="355" t="s">
        <v>24</v>
      </c>
      <c r="H7" s="351" t="s">
        <v>1</v>
      </c>
      <c r="M7" s="355" t="s">
        <v>24</v>
      </c>
    </row>
    <row r="8" spans="1:13" ht="24" customHeight="1" x14ac:dyDescent="0.2">
      <c r="A8" s="356" t="s">
        <v>25</v>
      </c>
      <c r="B8" s="356" t="s">
        <v>5</v>
      </c>
      <c r="C8" s="50" t="s">
        <v>308</v>
      </c>
      <c r="D8" s="50" t="s">
        <v>309</v>
      </c>
      <c r="E8" s="357" t="s">
        <v>310</v>
      </c>
      <c r="F8" s="356" t="s">
        <v>3</v>
      </c>
      <c r="H8" s="356" t="s">
        <v>2</v>
      </c>
      <c r="I8" s="356" t="s">
        <v>5</v>
      </c>
      <c r="J8" s="50" t="s">
        <v>308</v>
      </c>
      <c r="K8" s="50" t="s">
        <v>309</v>
      </c>
      <c r="L8" s="357" t="s">
        <v>310</v>
      </c>
      <c r="M8" s="356" t="s">
        <v>3</v>
      </c>
    </row>
    <row r="9" spans="1:13" ht="24" customHeight="1" x14ac:dyDescent="0.2">
      <c r="A9" s="358">
        <v>1</v>
      </c>
      <c r="B9" s="479" t="s">
        <v>6</v>
      </c>
      <c r="C9" s="358">
        <v>0</v>
      </c>
      <c r="D9" s="358">
        <v>0</v>
      </c>
      <c r="E9" s="358">
        <f t="shared" ref="E9:E15" si="0">D9-C9</f>
        <v>0</v>
      </c>
      <c r="F9" s="358"/>
      <c r="H9" s="358">
        <v>1</v>
      </c>
      <c r="I9" s="479" t="s">
        <v>6</v>
      </c>
      <c r="J9" s="359">
        <v>50000</v>
      </c>
      <c r="K9" s="359">
        <v>50000</v>
      </c>
      <c r="L9" s="359">
        <f t="shared" ref="L9:L15" si="1">K9-J9</f>
        <v>0</v>
      </c>
      <c r="M9" s="480"/>
    </row>
    <row r="10" spans="1:13" ht="24" customHeight="1" x14ac:dyDescent="0.2">
      <c r="A10" s="358">
        <v>2</v>
      </c>
      <c r="B10" s="479" t="s">
        <v>7</v>
      </c>
      <c r="C10" s="358">
        <v>0</v>
      </c>
      <c r="D10" s="358">
        <v>0</v>
      </c>
      <c r="E10" s="358">
        <f t="shared" si="0"/>
        <v>0</v>
      </c>
      <c r="F10" s="358"/>
      <c r="H10" s="358">
        <v>2</v>
      </c>
      <c r="I10" s="479" t="s">
        <v>7</v>
      </c>
      <c r="J10" s="359">
        <v>25000</v>
      </c>
      <c r="K10" s="359">
        <v>25000</v>
      </c>
      <c r="L10" s="359">
        <f t="shared" si="1"/>
        <v>0</v>
      </c>
      <c r="M10" s="480" t="s">
        <v>369</v>
      </c>
    </row>
    <row r="11" spans="1:13" ht="24" customHeight="1" x14ac:dyDescent="0.2">
      <c r="A11" s="358">
        <v>3</v>
      </c>
      <c r="B11" s="479" t="s">
        <v>8</v>
      </c>
      <c r="C11" s="358">
        <v>0</v>
      </c>
      <c r="D11" s="358">
        <v>0</v>
      </c>
      <c r="E11" s="358">
        <f t="shared" si="0"/>
        <v>0</v>
      </c>
      <c r="F11" s="358"/>
      <c r="H11" s="358">
        <v>3</v>
      </c>
      <c r="I11" s="479" t="s">
        <v>8</v>
      </c>
      <c r="J11" s="359">
        <v>200000</v>
      </c>
      <c r="K11" s="359">
        <v>200000</v>
      </c>
      <c r="L11" s="359">
        <f t="shared" si="1"/>
        <v>0</v>
      </c>
      <c r="M11" s="480"/>
    </row>
    <row r="12" spans="1:13" ht="24" customHeight="1" x14ac:dyDescent="0.2">
      <c r="A12" s="358">
        <v>4</v>
      </c>
      <c r="B12" s="479" t="s">
        <v>9</v>
      </c>
      <c r="C12" s="358">
        <v>0</v>
      </c>
      <c r="D12" s="358">
        <v>0</v>
      </c>
      <c r="E12" s="358">
        <f t="shared" si="0"/>
        <v>0</v>
      </c>
      <c r="F12" s="358"/>
      <c r="H12" s="358">
        <v>4</v>
      </c>
      <c r="I12" s="479" t="s">
        <v>9</v>
      </c>
      <c r="J12" s="359">
        <v>320000</v>
      </c>
      <c r="K12" s="359">
        <v>251965</v>
      </c>
      <c r="L12" s="359">
        <f t="shared" si="1"/>
        <v>-68035</v>
      </c>
      <c r="M12" s="481" t="s">
        <v>518</v>
      </c>
    </row>
    <row r="13" spans="1:13" ht="24" customHeight="1" x14ac:dyDescent="0.2">
      <c r="A13" s="358">
        <v>5</v>
      </c>
      <c r="B13" s="479" t="s">
        <v>10</v>
      </c>
      <c r="C13" s="358">
        <v>0</v>
      </c>
      <c r="D13" s="358">
        <v>0</v>
      </c>
      <c r="E13" s="358">
        <f t="shared" si="0"/>
        <v>0</v>
      </c>
      <c r="F13" s="358"/>
      <c r="H13" s="358">
        <v>5</v>
      </c>
      <c r="I13" s="479" t="s">
        <v>10</v>
      </c>
      <c r="J13" s="359">
        <v>1620000</v>
      </c>
      <c r="K13" s="359">
        <v>1577500</v>
      </c>
      <c r="L13" s="359">
        <f t="shared" si="1"/>
        <v>-42500</v>
      </c>
      <c r="M13" s="481" t="s">
        <v>536</v>
      </c>
    </row>
    <row r="14" spans="1:13" ht="24" customHeight="1" x14ac:dyDescent="0.2">
      <c r="A14" s="358">
        <v>6</v>
      </c>
      <c r="B14" s="479" t="s">
        <v>11</v>
      </c>
      <c r="C14" s="358">
        <v>0</v>
      </c>
      <c r="D14" s="358">
        <v>0</v>
      </c>
      <c r="E14" s="358">
        <f t="shared" si="0"/>
        <v>0</v>
      </c>
      <c r="F14" s="358"/>
      <c r="H14" s="358">
        <v>6</v>
      </c>
      <c r="I14" s="479" t="s">
        <v>11</v>
      </c>
      <c r="J14" s="359">
        <v>35000</v>
      </c>
      <c r="K14" s="359">
        <v>0</v>
      </c>
      <c r="L14" s="359">
        <f t="shared" si="1"/>
        <v>-35000</v>
      </c>
      <c r="M14" s="480"/>
    </row>
    <row r="15" spans="1:13" ht="24" customHeight="1" x14ac:dyDescent="0.2">
      <c r="A15" s="362" t="s">
        <v>35</v>
      </c>
      <c r="B15" s="363"/>
      <c r="C15" s="358">
        <f>SUM(C9:C14)</f>
        <v>0</v>
      </c>
      <c r="D15" s="358">
        <f>SUM(D9:D14)</f>
        <v>0</v>
      </c>
      <c r="E15" s="358">
        <f t="shared" si="0"/>
        <v>0</v>
      </c>
      <c r="F15" s="358"/>
      <c r="H15" s="362" t="s">
        <v>35</v>
      </c>
      <c r="I15" s="363"/>
      <c r="J15" s="359">
        <f>SUM(J9:J14)</f>
        <v>2250000</v>
      </c>
      <c r="K15" s="359">
        <f>SUM(K9:K14)</f>
        <v>2104465</v>
      </c>
      <c r="L15" s="359">
        <f t="shared" si="1"/>
        <v>-145535</v>
      </c>
      <c r="M15" s="480"/>
    </row>
    <row r="16" spans="1:13" ht="24" customHeight="1" x14ac:dyDescent="0.2"/>
    <row r="17" spans="1:13" ht="24" customHeight="1" x14ac:dyDescent="0.2">
      <c r="A17" s="351" t="s">
        <v>12</v>
      </c>
      <c r="H17" s="351" t="s">
        <v>12</v>
      </c>
    </row>
    <row r="18" spans="1:13" ht="24" customHeight="1" x14ac:dyDescent="0.2">
      <c r="A18" s="356" t="s">
        <v>26</v>
      </c>
      <c r="B18" s="356" t="s">
        <v>5</v>
      </c>
      <c r="C18" s="50" t="s">
        <v>308</v>
      </c>
      <c r="D18" s="50" t="s">
        <v>309</v>
      </c>
      <c r="E18" s="357" t="s">
        <v>311</v>
      </c>
      <c r="F18" s="356" t="s">
        <v>3</v>
      </c>
      <c r="H18" s="356" t="s">
        <v>2</v>
      </c>
      <c r="I18" s="356" t="s">
        <v>5</v>
      </c>
      <c r="J18" s="50" t="s">
        <v>308</v>
      </c>
      <c r="K18" s="50" t="s">
        <v>309</v>
      </c>
      <c r="L18" s="357" t="s">
        <v>311</v>
      </c>
      <c r="M18" s="356" t="s">
        <v>3</v>
      </c>
    </row>
    <row r="19" spans="1:13" ht="24" customHeight="1" x14ac:dyDescent="0.2">
      <c r="A19" s="358">
        <v>1</v>
      </c>
      <c r="B19" s="479" t="s">
        <v>13</v>
      </c>
      <c r="C19" s="358">
        <v>0</v>
      </c>
      <c r="D19" s="358">
        <v>0</v>
      </c>
      <c r="E19" s="358">
        <f>C19-D19</f>
        <v>0</v>
      </c>
      <c r="F19" s="358"/>
      <c r="H19" s="358">
        <v>1</v>
      </c>
      <c r="I19" s="479" t="s">
        <v>13</v>
      </c>
      <c r="J19" s="359">
        <v>270000</v>
      </c>
      <c r="K19" s="359">
        <v>218000</v>
      </c>
      <c r="L19" s="359">
        <f>J19-K19</f>
        <v>52000</v>
      </c>
      <c r="M19" s="480" t="s">
        <v>519</v>
      </c>
    </row>
    <row r="20" spans="1:13" ht="24" customHeight="1" x14ac:dyDescent="0.2">
      <c r="A20" s="358">
        <v>2</v>
      </c>
      <c r="B20" s="479" t="s">
        <v>14</v>
      </c>
      <c r="C20" s="358">
        <v>0</v>
      </c>
      <c r="D20" s="358">
        <v>0</v>
      </c>
      <c r="E20" s="358">
        <f t="shared" ref="E20:E30" si="2">C20-D20</f>
        <v>0</v>
      </c>
      <c r="F20" s="358"/>
      <c r="H20" s="358">
        <v>2</v>
      </c>
      <c r="I20" s="479" t="s">
        <v>14</v>
      </c>
      <c r="J20" s="359">
        <v>100000</v>
      </c>
      <c r="K20" s="359">
        <v>77222</v>
      </c>
      <c r="L20" s="359">
        <f t="shared" ref="L20:L30" si="3">J20-K20</f>
        <v>22778</v>
      </c>
      <c r="M20" s="480" t="s">
        <v>520</v>
      </c>
    </row>
    <row r="21" spans="1:13" ht="24" customHeight="1" x14ac:dyDescent="0.2">
      <c r="A21" s="358">
        <v>3</v>
      </c>
      <c r="B21" s="479" t="s">
        <v>15</v>
      </c>
      <c r="C21" s="358">
        <v>0</v>
      </c>
      <c r="D21" s="358">
        <v>0</v>
      </c>
      <c r="E21" s="358">
        <f t="shared" si="2"/>
        <v>0</v>
      </c>
      <c r="F21" s="358"/>
      <c r="H21" s="358">
        <v>3</v>
      </c>
      <c r="I21" s="479" t="s">
        <v>15</v>
      </c>
      <c r="J21" s="359">
        <v>770000</v>
      </c>
      <c r="K21" s="359">
        <v>681383</v>
      </c>
      <c r="L21" s="359">
        <f t="shared" si="3"/>
        <v>88617</v>
      </c>
      <c r="M21" s="480" t="s">
        <v>519</v>
      </c>
    </row>
    <row r="22" spans="1:13" ht="24" customHeight="1" x14ac:dyDescent="0.2">
      <c r="A22" s="358">
        <v>4</v>
      </c>
      <c r="B22" s="479" t="s">
        <v>16</v>
      </c>
      <c r="C22" s="358">
        <v>0</v>
      </c>
      <c r="D22" s="358">
        <v>0</v>
      </c>
      <c r="E22" s="358">
        <f t="shared" si="2"/>
        <v>0</v>
      </c>
      <c r="F22" s="358"/>
      <c r="H22" s="358">
        <v>4</v>
      </c>
      <c r="I22" s="479" t="s">
        <v>16</v>
      </c>
      <c r="J22" s="359">
        <v>100000</v>
      </c>
      <c r="K22" s="359">
        <v>88836</v>
      </c>
      <c r="L22" s="359">
        <f t="shared" si="3"/>
        <v>11164</v>
      </c>
      <c r="M22" s="480" t="s">
        <v>521</v>
      </c>
    </row>
    <row r="23" spans="1:13" ht="24" customHeight="1" x14ac:dyDescent="0.2">
      <c r="A23" s="358">
        <v>5</v>
      </c>
      <c r="B23" s="479" t="s">
        <v>17</v>
      </c>
      <c r="C23" s="358">
        <v>0</v>
      </c>
      <c r="D23" s="358">
        <v>0</v>
      </c>
      <c r="E23" s="358">
        <f t="shared" si="2"/>
        <v>0</v>
      </c>
      <c r="F23" s="358"/>
      <c r="H23" s="358">
        <v>5</v>
      </c>
      <c r="I23" s="479" t="s">
        <v>17</v>
      </c>
      <c r="J23" s="359">
        <v>200000</v>
      </c>
      <c r="K23" s="359">
        <v>259200</v>
      </c>
      <c r="L23" s="359">
        <f t="shared" si="3"/>
        <v>-59200</v>
      </c>
      <c r="M23" s="480" t="s">
        <v>525</v>
      </c>
    </row>
    <row r="24" spans="1:13" ht="24" customHeight="1" x14ac:dyDescent="0.2">
      <c r="A24" s="358">
        <v>6</v>
      </c>
      <c r="B24" s="479" t="s">
        <v>18</v>
      </c>
      <c r="C24" s="358">
        <v>0</v>
      </c>
      <c r="D24" s="358">
        <v>0</v>
      </c>
      <c r="E24" s="358">
        <f t="shared" si="2"/>
        <v>0</v>
      </c>
      <c r="F24" s="358"/>
      <c r="H24" s="358">
        <v>6</v>
      </c>
      <c r="I24" s="479" t="s">
        <v>18</v>
      </c>
      <c r="J24" s="359">
        <v>30000</v>
      </c>
      <c r="K24" s="359">
        <v>129484</v>
      </c>
      <c r="L24" s="359">
        <f t="shared" si="3"/>
        <v>-99484</v>
      </c>
      <c r="M24" s="480" t="s">
        <v>522</v>
      </c>
    </row>
    <row r="25" spans="1:13" ht="24" customHeight="1" x14ac:dyDescent="0.2">
      <c r="A25" s="358">
        <v>7</v>
      </c>
      <c r="B25" s="479" t="s">
        <v>19</v>
      </c>
      <c r="C25" s="358">
        <v>0</v>
      </c>
      <c r="D25" s="358">
        <v>0</v>
      </c>
      <c r="E25" s="358">
        <f t="shared" si="2"/>
        <v>0</v>
      </c>
      <c r="F25" s="358"/>
      <c r="H25" s="358">
        <v>7</v>
      </c>
      <c r="I25" s="479" t="s">
        <v>19</v>
      </c>
      <c r="J25" s="359">
        <v>500000</v>
      </c>
      <c r="K25" s="359">
        <v>250261</v>
      </c>
      <c r="L25" s="359">
        <f t="shared" si="3"/>
        <v>249739</v>
      </c>
      <c r="M25" s="482" t="s">
        <v>839</v>
      </c>
    </row>
    <row r="26" spans="1:13" ht="24" customHeight="1" x14ac:dyDescent="0.2">
      <c r="A26" s="358">
        <v>8</v>
      </c>
      <c r="B26" s="479" t="s">
        <v>20</v>
      </c>
      <c r="C26" s="358">
        <v>0</v>
      </c>
      <c r="D26" s="358">
        <v>0</v>
      </c>
      <c r="E26" s="358">
        <f t="shared" si="2"/>
        <v>0</v>
      </c>
      <c r="F26" s="358"/>
      <c r="H26" s="358">
        <v>8</v>
      </c>
      <c r="I26" s="479" t="s">
        <v>20</v>
      </c>
      <c r="J26" s="359">
        <v>30000</v>
      </c>
      <c r="K26" s="359">
        <v>45065</v>
      </c>
      <c r="L26" s="359">
        <f t="shared" si="3"/>
        <v>-15065</v>
      </c>
      <c r="M26" s="480" t="s">
        <v>523</v>
      </c>
    </row>
    <row r="27" spans="1:13" ht="24" customHeight="1" x14ac:dyDescent="0.2">
      <c r="A27" s="358">
        <v>9</v>
      </c>
      <c r="B27" s="479" t="s">
        <v>21</v>
      </c>
      <c r="C27" s="358">
        <v>0</v>
      </c>
      <c r="D27" s="358">
        <v>0</v>
      </c>
      <c r="E27" s="358">
        <f t="shared" si="2"/>
        <v>0</v>
      </c>
      <c r="F27" s="358"/>
      <c r="H27" s="358">
        <v>9</v>
      </c>
      <c r="I27" s="479" t="s">
        <v>21</v>
      </c>
      <c r="J27" s="359">
        <v>200000</v>
      </c>
      <c r="K27" s="359">
        <v>328919</v>
      </c>
      <c r="L27" s="359">
        <f t="shared" si="3"/>
        <v>-128919</v>
      </c>
      <c r="M27" s="480" t="s">
        <v>833</v>
      </c>
    </row>
    <row r="28" spans="1:13" ht="24" customHeight="1" x14ac:dyDescent="0.2">
      <c r="A28" s="358">
        <v>10</v>
      </c>
      <c r="B28" s="479" t="s">
        <v>82</v>
      </c>
      <c r="C28" s="358">
        <v>0</v>
      </c>
      <c r="D28" s="358">
        <v>0</v>
      </c>
      <c r="E28" s="358">
        <f t="shared" si="2"/>
        <v>0</v>
      </c>
      <c r="F28" s="358"/>
      <c r="H28" s="358">
        <v>10</v>
      </c>
      <c r="I28" s="479" t="s">
        <v>82</v>
      </c>
      <c r="J28" s="359">
        <v>30000</v>
      </c>
      <c r="K28" s="359">
        <v>15891</v>
      </c>
      <c r="L28" s="359">
        <f t="shared" si="3"/>
        <v>14109</v>
      </c>
      <c r="M28" s="480" t="s">
        <v>526</v>
      </c>
    </row>
    <row r="29" spans="1:13" ht="24" customHeight="1" x14ac:dyDescent="0.2">
      <c r="A29" s="358">
        <v>11</v>
      </c>
      <c r="B29" s="479" t="s">
        <v>22</v>
      </c>
      <c r="C29" s="358">
        <v>0</v>
      </c>
      <c r="D29" s="358">
        <v>0</v>
      </c>
      <c r="E29" s="358">
        <f t="shared" si="2"/>
        <v>0</v>
      </c>
      <c r="F29" s="358"/>
      <c r="H29" s="358">
        <v>11</v>
      </c>
      <c r="I29" s="479" t="s">
        <v>22</v>
      </c>
      <c r="J29" s="359">
        <v>20000</v>
      </c>
      <c r="K29" s="359">
        <v>10204</v>
      </c>
      <c r="L29" s="359">
        <f t="shared" si="3"/>
        <v>9796</v>
      </c>
      <c r="M29" s="480" t="s">
        <v>524</v>
      </c>
    </row>
    <row r="30" spans="1:13" ht="24" customHeight="1" x14ac:dyDescent="0.2">
      <c r="A30" s="362" t="s">
        <v>35</v>
      </c>
      <c r="B30" s="363"/>
      <c r="C30" s="358">
        <f>SUM(C19:C29)</f>
        <v>0</v>
      </c>
      <c r="D30" s="358">
        <f>SUM(D19:D29)</f>
        <v>0</v>
      </c>
      <c r="E30" s="358">
        <f t="shared" si="2"/>
        <v>0</v>
      </c>
      <c r="F30" s="358"/>
      <c r="H30" s="362" t="s">
        <v>35</v>
      </c>
      <c r="I30" s="363"/>
      <c r="J30" s="359">
        <f>SUM(J19:J29)</f>
        <v>2250000</v>
      </c>
      <c r="K30" s="359">
        <f>SUM(K19:K29)</f>
        <v>2104465</v>
      </c>
      <c r="L30" s="359">
        <f t="shared" si="3"/>
        <v>145535</v>
      </c>
      <c r="M30" s="480"/>
    </row>
    <row r="33" spans="1:13" x14ac:dyDescent="0.2">
      <c r="A33" s="580" t="str">
        <f>IF(D15-D30&lt;0,"","収支　　収入額　"&amp;TEXT(D15,"#,##0")&amp;"円  "&amp;"－支出額　"&amp;TEXT(D30,"#,##0")&amp;"円  ＝  "&amp;"残額　"&amp;TEXT(D15-D30,"#,##0")&amp;IF(D15=D30,"円","円(高体連へ戻入)"))</f>
        <v>収支　　収入額　0円  －支出額　0円  ＝  残額　0円</v>
      </c>
      <c r="B33" s="580"/>
      <c r="C33" s="580"/>
      <c r="D33" s="580"/>
      <c r="E33" s="580"/>
      <c r="F33" s="580"/>
      <c r="H33" s="564" t="str">
        <f>IF(K15-K30&lt;0,"","収支　　収入額　"&amp;TEXT(K15,"#,##0")&amp;"円  "&amp;"－支出額　"&amp;TEXT(K30,"#,##0")&amp;"円  ＝  "&amp;"残額　"&amp;TEXT(K15-K30,"#,##0")&amp;IF(K15=K30,"円","円(高体連へ戻入)"))</f>
        <v>収支　　収入額　2,104,465円  －支出額　2,104,465円  ＝  残額　0円</v>
      </c>
      <c r="I33" s="564"/>
      <c r="J33" s="564"/>
      <c r="K33" s="564"/>
      <c r="L33" s="564"/>
      <c r="M33" s="564"/>
    </row>
    <row r="35" spans="1:13" x14ac:dyDescent="0.2">
      <c r="E35" s="369" t="str">
        <f>IF(D15-D30&lt;0,"赤字です。決算できません。","")</f>
        <v/>
      </c>
      <c r="L35" s="369" t="str">
        <f>IF(K15-K30&lt;0,"赤字です。決算できません。","")</f>
        <v/>
      </c>
    </row>
    <row r="36" spans="1:13" x14ac:dyDescent="0.2">
      <c r="B36" s="580" t="s">
        <v>714</v>
      </c>
      <c r="C36" s="580"/>
      <c r="D36" s="373" t="s">
        <v>527</v>
      </c>
      <c r="E36" s="622" t="s">
        <v>71</v>
      </c>
      <c r="F36" s="622"/>
      <c r="I36" s="564">
        <v>44012</v>
      </c>
      <c r="J36" s="564"/>
      <c r="K36" s="373" t="s">
        <v>527</v>
      </c>
      <c r="L36" s="623" t="s">
        <v>720</v>
      </c>
      <c r="M36" s="623"/>
    </row>
    <row r="38" spans="1:13" x14ac:dyDescent="0.2">
      <c r="B38" s="370" t="s">
        <v>193</v>
      </c>
      <c r="I38" s="422"/>
    </row>
  </sheetData>
  <mergeCells count="10">
    <mergeCell ref="A3:F3"/>
    <mergeCell ref="H3:M3"/>
    <mergeCell ref="L5:M5"/>
    <mergeCell ref="H33:M33"/>
    <mergeCell ref="A33:F33"/>
    <mergeCell ref="I36:J36"/>
    <mergeCell ref="B36:C36"/>
    <mergeCell ref="E36:F36"/>
    <mergeCell ref="L36:M36"/>
    <mergeCell ref="E5:F5"/>
  </mergeCells>
  <phoneticPr fontId="2"/>
  <hyperlinks>
    <hyperlink ref="B38" location="目次!B2" display="目次へ戻る" xr:uid="{00000000-0004-0000-0D00-000000000000}"/>
  </hyperlinks>
  <pageMargins left="0.78700000000000003" right="0.78700000000000003" top="0.98399999999999999" bottom="0.98399999999999999" header="0.51200000000000001" footer="0.51200000000000001"/>
  <pageSetup paperSize="9" scale="9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AN40"/>
  <sheetViews>
    <sheetView showZeros="0" view="pageBreakPreview" zoomScaleNormal="100" zoomScaleSheetLayoutView="100" workbookViewId="0">
      <selection activeCell="A3" sqref="A3:S3"/>
    </sheetView>
  </sheetViews>
  <sheetFormatPr defaultRowHeight="13.2" x14ac:dyDescent="0.2"/>
  <cols>
    <col min="1" max="1" width="2.6640625" customWidth="1"/>
    <col min="2" max="2" width="5.109375" customWidth="1"/>
    <col min="3" max="19" width="4.6640625" customWidth="1"/>
    <col min="20" max="21" width="3.6640625" customWidth="1"/>
    <col min="22" max="22" width="2.6640625" customWidth="1"/>
    <col min="23" max="23" width="5.109375" customWidth="1"/>
    <col min="24" max="40" width="4.6640625" customWidth="1"/>
  </cols>
  <sheetData>
    <row r="1" spans="1:40" x14ac:dyDescent="0.2">
      <c r="A1" t="s">
        <v>86</v>
      </c>
      <c r="V1" s="158" t="s">
        <v>778</v>
      </c>
      <c r="Y1" s="158"/>
      <c r="Z1" s="158"/>
      <c r="AA1" s="158" t="s">
        <v>588</v>
      </c>
    </row>
    <row r="3" spans="1:40" ht="19.2" x14ac:dyDescent="0.2">
      <c r="A3" s="590" t="s">
        <v>87</v>
      </c>
      <c r="B3" s="590"/>
      <c r="C3" s="590"/>
      <c r="D3" s="590"/>
      <c r="E3" s="590"/>
      <c r="F3" s="590"/>
      <c r="G3" s="590"/>
      <c r="H3" s="590"/>
      <c r="I3" s="590"/>
      <c r="J3" s="590"/>
      <c r="K3" s="590"/>
      <c r="L3" s="590"/>
      <c r="M3" s="590"/>
      <c r="N3" s="590"/>
      <c r="O3" s="590"/>
      <c r="P3" s="590"/>
      <c r="Q3" s="590"/>
      <c r="R3" s="590"/>
      <c r="S3" s="590"/>
      <c r="V3" s="17" t="s">
        <v>87</v>
      </c>
      <c r="W3" s="17"/>
      <c r="X3" s="2"/>
      <c r="Y3" s="2"/>
      <c r="Z3" s="2"/>
      <c r="AA3" s="2"/>
      <c r="AB3" s="2"/>
      <c r="AC3" s="2"/>
      <c r="AD3" s="2"/>
      <c r="AE3" s="2"/>
      <c r="AF3" s="2"/>
      <c r="AG3" s="2"/>
      <c r="AH3" s="2"/>
      <c r="AI3" s="2"/>
      <c r="AJ3" s="2"/>
      <c r="AK3" s="2"/>
      <c r="AL3" s="2"/>
      <c r="AM3" s="2"/>
      <c r="AN3" s="2"/>
    </row>
    <row r="5" spans="1:40" x14ac:dyDescent="0.2">
      <c r="L5" s="607" t="s">
        <v>88</v>
      </c>
      <c r="M5" s="607"/>
      <c r="N5" s="607"/>
      <c r="O5" s="607"/>
      <c r="P5" s="607"/>
      <c r="Q5" s="607"/>
      <c r="R5" s="607"/>
      <c r="S5" s="607"/>
      <c r="AG5" s="607" t="s">
        <v>88</v>
      </c>
      <c r="AH5" s="607"/>
      <c r="AI5" s="607"/>
      <c r="AJ5" s="605" t="s">
        <v>516</v>
      </c>
      <c r="AK5" s="605"/>
      <c r="AL5" s="605"/>
      <c r="AM5" s="605"/>
      <c r="AN5" s="605"/>
    </row>
    <row r="7" spans="1:40" x14ac:dyDescent="0.2">
      <c r="B7" s="606" t="s">
        <v>67</v>
      </c>
      <c r="C7" s="606"/>
      <c r="D7" s="607"/>
      <c r="E7" s="607"/>
      <c r="F7" s="607"/>
      <c r="G7" s="607"/>
      <c r="H7" s="607"/>
      <c r="I7" s="607"/>
      <c r="J7" s="607"/>
      <c r="K7" s="607"/>
      <c r="L7" s="607"/>
      <c r="M7" s="607"/>
      <c r="N7" s="607"/>
      <c r="O7" s="607"/>
      <c r="P7" s="607"/>
      <c r="Q7" s="607"/>
      <c r="R7" s="607"/>
      <c r="W7" s="606" t="s">
        <v>67</v>
      </c>
      <c r="X7" s="606"/>
      <c r="Y7" s="605" t="s">
        <v>620</v>
      </c>
      <c r="Z7" s="605"/>
      <c r="AA7" s="605"/>
      <c r="AB7" s="605"/>
      <c r="AC7" s="605"/>
      <c r="AD7" s="605"/>
      <c r="AE7" s="605"/>
      <c r="AF7" s="605"/>
      <c r="AG7" s="605"/>
      <c r="AH7" s="605"/>
      <c r="AI7" s="605"/>
      <c r="AJ7" s="605"/>
      <c r="AK7" s="605"/>
      <c r="AL7" s="605"/>
      <c r="AM7" s="605"/>
    </row>
    <row r="9" spans="1:40" ht="20.100000000000001" customHeight="1" x14ac:dyDescent="0.2">
      <c r="A9" t="s">
        <v>89</v>
      </c>
      <c r="D9" s="624"/>
      <c r="E9" s="624"/>
      <c r="F9" s="624"/>
      <c r="G9" s="624"/>
      <c r="H9" s="624"/>
      <c r="I9" s="624"/>
      <c r="J9" s="624"/>
      <c r="K9" s="624"/>
      <c r="L9" s="624"/>
      <c r="M9" s="624"/>
      <c r="N9" s="624"/>
      <c r="O9" s="624"/>
      <c r="P9" s="624"/>
      <c r="Q9" s="624"/>
      <c r="R9" s="624"/>
      <c r="V9" t="s">
        <v>89</v>
      </c>
      <c r="Y9" s="625" t="s">
        <v>878</v>
      </c>
      <c r="Z9" s="625"/>
      <c r="AA9" s="625"/>
      <c r="AB9" s="625"/>
      <c r="AC9" s="625"/>
      <c r="AD9" s="625"/>
      <c r="AE9" s="625"/>
      <c r="AF9" s="625"/>
      <c r="AG9" s="625"/>
      <c r="AH9" s="625"/>
      <c r="AI9" s="625"/>
      <c r="AJ9" s="625"/>
      <c r="AK9" s="625"/>
      <c r="AL9" s="625"/>
      <c r="AM9" s="625"/>
    </row>
    <row r="10" spans="1:40" ht="20.100000000000001" customHeight="1" x14ac:dyDescent="0.2">
      <c r="D10" s="624"/>
      <c r="E10" s="624"/>
      <c r="F10" s="624"/>
      <c r="G10" s="624"/>
      <c r="H10" s="624"/>
      <c r="I10" s="624"/>
      <c r="J10" s="624"/>
      <c r="K10" s="624"/>
      <c r="L10" s="624"/>
      <c r="M10" s="624"/>
      <c r="N10" s="624"/>
      <c r="O10" s="624"/>
      <c r="P10" s="624"/>
      <c r="Q10" s="624"/>
      <c r="R10" s="624"/>
      <c r="Y10" s="625"/>
      <c r="Z10" s="625"/>
      <c r="AA10" s="625"/>
      <c r="AB10" s="625"/>
      <c r="AC10" s="625"/>
      <c r="AD10" s="625"/>
      <c r="AE10" s="625"/>
      <c r="AF10" s="625"/>
      <c r="AG10" s="625"/>
      <c r="AH10" s="625"/>
      <c r="AI10" s="625"/>
      <c r="AJ10" s="625"/>
      <c r="AK10" s="625"/>
      <c r="AL10" s="625"/>
      <c r="AM10" s="625"/>
    </row>
    <row r="11" spans="1:40" ht="20.100000000000001" customHeight="1" x14ac:dyDescent="0.2">
      <c r="A11" t="s">
        <v>90</v>
      </c>
      <c r="D11" s="606"/>
      <c r="E11" s="606"/>
      <c r="F11" s="606"/>
      <c r="G11" s="606"/>
      <c r="H11" s="606"/>
      <c r="I11" s="606"/>
      <c r="J11" s="606"/>
      <c r="K11" s="606"/>
      <c r="L11" s="606"/>
      <c r="M11" s="606"/>
      <c r="N11" s="606"/>
      <c r="O11" s="606"/>
      <c r="P11" s="606"/>
      <c r="Q11" s="606"/>
      <c r="R11" s="606"/>
      <c r="V11" t="s">
        <v>90</v>
      </c>
      <c r="Y11" s="604" t="s">
        <v>498</v>
      </c>
      <c r="Z11" s="604"/>
      <c r="AA11" s="604"/>
      <c r="AB11" s="604"/>
      <c r="AC11" s="604"/>
      <c r="AD11" s="604"/>
      <c r="AE11" s="604"/>
      <c r="AF11" s="604"/>
      <c r="AG11" s="604"/>
      <c r="AH11" s="604"/>
      <c r="AI11" s="604"/>
      <c r="AJ11" s="604"/>
      <c r="AK11" s="604"/>
      <c r="AL11" s="604"/>
      <c r="AM11" s="604"/>
    </row>
    <row r="12" spans="1:40" ht="20.100000000000001" customHeight="1" x14ac:dyDescent="0.2">
      <c r="A12" t="s">
        <v>91</v>
      </c>
      <c r="D12" s="606"/>
      <c r="E12" s="606"/>
      <c r="F12" s="606"/>
      <c r="G12" s="606"/>
      <c r="H12" s="606"/>
      <c r="I12" s="606"/>
      <c r="J12" s="606"/>
      <c r="K12" s="606"/>
      <c r="L12" s="606"/>
      <c r="M12" s="606"/>
      <c r="N12" s="606"/>
      <c r="O12" s="606"/>
      <c r="P12" s="606"/>
      <c r="Q12" s="606"/>
      <c r="R12" s="606"/>
      <c r="V12" t="s">
        <v>91</v>
      </c>
      <c r="Y12" s="604" t="s">
        <v>680</v>
      </c>
      <c r="Z12" s="604"/>
      <c r="AA12" s="604"/>
      <c r="AB12" s="604"/>
      <c r="AC12" s="604"/>
      <c r="AD12" s="604"/>
      <c r="AE12" s="604"/>
      <c r="AF12" s="604"/>
      <c r="AG12" s="604"/>
      <c r="AH12" s="604"/>
      <c r="AI12" s="604"/>
      <c r="AJ12" s="604"/>
      <c r="AK12" s="604"/>
      <c r="AL12" s="604"/>
      <c r="AM12" s="604"/>
    </row>
    <row r="13" spans="1:40" ht="20.100000000000001" customHeight="1" x14ac:dyDescent="0.2">
      <c r="A13" t="s">
        <v>92</v>
      </c>
      <c r="D13" s="606"/>
      <c r="E13" s="606"/>
      <c r="F13" s="606"/>
      <c r="G13" s="606"/>
      <c r="H13" s="606"/>
      <c r="I13" s="606"/>
      <c r="J13" s="606"/>
      <c r="K13" s="606"/>
      <c r="L13" s="606"/>
      <c r="M13" s="606"/>
      <c r="N13" s="606"/>
      <c r="O13" s="606"/>
      <c r="P13" s="606"/>
      <c r="Q13" s="606"/>
      <c r="R13" s="606"/>
      <c r="V13" t="s">
        <v>92</v>
      </c>
      <c r="Y13" s="604" t="s">
        <v>681</v>
      </c>
      <c r="Z13" s="604"/>
      <c r="AA13" s="604"/>
      <c r="AB13" s="604"/>
      <c r="AC13" s="604"/>
      <c r="AD13" s="604"/>
      <c r="AE13" s="604"/>
      <c r="AF13" s="604"/>
      <c r="AG13" s="604"/>
      <c r="AH13" s="604"/>
      <c r="AI13" s="604"/>
      <c r="AJ13" s="604"/>
      <c r="AK13" s="604"/>
      <c r="AL13" s="604"/>
      <c r="AM13" s="604"/>
    </row>
    <row r="14" spans="1:40" ht="20.100000000000001" customHeight="1" x14ac:dyDescent="0.2">
      <c r="A14" t="s">
        <v>93</v>
      </c>
      <c r="D14" s="606"/>
      <c r="E14" s="606"/>
      <c r="F14" s="606"/>
      <c r="G14" s="606"/>
      <c r="H14" s="606"/>
      <c r="I14" s="606"/>
      <c r="J14" s="606"/>
      <c r="K14" s="606"/>
      <c r="L14" s="606"/>
      <c r="M14" s="606"/>
      <c r="N14" s="606"/>
      <c r="O14" s="606"/>
      <c r="P14" s="606"/>
      <c r="Q14" s="606"/>
      <c r="R14" s="606"/>
      <c r="V14" t="s">
        <v>93</v>
      </c>
      <c r="Y14" s="604" t="s">
        <v>682</v>
      </c>
      <c r="Z14" s="604"/>
      <c r="AA14" s="604"/>
      <c r="AB14" s="604"/>
      <c r="AC14" s="604"/>
      <c r="AD14" s="604"/>
      <c r="AE14" s="604"/>
      <c r="AF14" s="604"/>
      <c r="AG14" s="604"/>
      <c r="AH14" s="604"/>
      <c r="AI14" s="604"/>
      <c r="AJ14" s="604"/>
      <c r="AK14" s="604"/>
      <c r="AL14" s="604"/>
      <c r="AM14" s="604"/>
    </row>
    <row r="15" spans="1:40" ht="20.100000000000001" customHeight="1" x14ac:dyDescent="0.2">
      <c r="A15" t="s">
        <v>94</v>
      </c>
      <c r="D15" s="606" t="s">
        <v>468</v>
      </c>
      <c r="E15" s="606"/>
      <c r="F15" s="606"/>
      <c r="G15" s="606"/>
      <c r="H15" s="606"/>
      <c r="I15" s="606"/>
      <c r="J15" s="606"/>
      <c r="K15" s="606"/>
      <c r="L15" s="606"/>
      <c r="M15" s="606"/>
      <c r="N15" s="606"/>
      <c r="O15" s="606"/>
      <c r="P15" s="606"/>
      <c r="Q15" s="606"/>
      <c r="R15" s="606"/>
      <c r="V15" t="s">
        <v>94</v>
      </c>
      <c r="Y15" s="604" t="s">
        <v>879</v>
      </c>
      <c r="Z15" s="604"/>
      <c r="AA15" s="604"/>
      <c r="AB15" s="604"/>
      <c r="AC15" s="604"/>
      <c r="AD15" s="604"/>
      <c r="AE15" s="604"/>
      <c r="AF15" s="604"/>
      <c r="AG15" s="604"/>
      <c r="AH15" s="604"/>
      <c r="AI15" s="604"/>
      <c r="AJ15" s="604"/>
      <c r="AK15" s="604"/>
      <c r="AL15" s="604"/>
      <c r="AM15" s="604"/>
    </row>
    <row r="16" spans="1:40" ht="20.100000000000001" customHeight="1" x14ac:dyDescent="0.2">
      <c r="A16" t="s">
        <v>95</v>
      </c>
      <c r="D16" s="606"/>
      <c r="E16" s="606"/>
      <c r="F16" s="606"/>
      <c r="G16" s="606"/>
      <c r="H16" s="606"/>
      <c r="I16" s="606"/>
      <c r="J16" s="606"/>
      <c r="K16" s="606"/>
      <c r="L16" s="606"/>
      <c r="M16" s="606"/>
      <c r="N16" s="606"/>
      <c r="O16" s="606"/>
      <c r="P16" s="606"/>
      <c r="Q16" s="606"/>
      <c r="R16" s="606"/>
      <c r="V16" t="s">
        <v>95</v>
      </c>
      <c r="Y16" s="604" t="s">
        <v>621</v>
      </c>
      <c r="Z16" s="604"/>
      <c r="AA16" s="604"/>
      <c r="AB16" s="604"/>
      <c r="AC16" s="604"/>
      <c r="AD16" s="604"/>
      <c r="AE16" s="604"/>
      <c r="AF16" s="604"/>
      <c r="AG16" s="604"/>
      <c r="AH16" s="604"/>
      <c r="AI16" s="604"/>
      <c r="AJ16" s="604"/>
      <c r="AK16" s="604"/>
      <c r="AL16" s="604"/>
      <c r="AM16" s="604"/>
    </row>
    <row r="17" spans="1:40" ht="20.100000000000001" customHeight="1" x14ac:dyDescent="0.2">
      <c r="D17" s="606"/>
      <c r="E17" s="606"/>
      <c r="F17" s="606"/>
      <c r="G17" s="606"/>
      <c r="H17" s="606"/>
      <c r="I17" s="606"/>
      <c r="J17" s="606"/>
      <c r="K17" s="606"/>
      <c r="L17" s="606"/>
      <c r="M17" s="606"/>
      <c r="N17" s="606"/>
      <c r="O17" s="606"/>
      <c r="P17" s="606"/>
      <c r="Q17" s="606"/>
      <c r="R17" s="606"/>
      <c r="Y17" s="606"/>
      <c r="Z17" s="606"/>
      <c r="AA17" s="606"/>
      <c r="AB17" s="606"/>
      <c r="AC17" s="606"/>
      <c r="AD17" s="606"/>
      <c r="AE17" s="606"/>
      <c r="AF17" s="606"/>
      <c r="AG17" s="606"/>
      <c r="AH17" s="606"/>
      <c r="AI17" s="606"/>
      <c r="AJ17" s="606"/>
      <c r="AK17" s="606"/>
      <c r="AL17" s="606"/>
      <c r="AM17" s="606"/>
    </row>
    <row r="18" spans="1:40" ht="20.100000000000001" customHeight="1" x14ac:dyDescent="0.2">
      <c r="A18" t="s">
        <v>96</v>
      </c>
      <c r="D18" s="606"/>
      <c r="E18" s="606"/>
      <c r="F18" s="606"/>
      <c r="G18" s="606"/>
      <c r="H18" s="606"/>
      <c r="I18" s="606"/>
      <c r="J18" s="606"/>
      <c r="K18" s="606"/>
      <c r="L18" s="606"/>
      <c r="M18" s="606"/>
      <c r="N18" s="606"/>
      <c r="O18" s="606"/>
      <c r="P18" s="606"/>
      <c r="Q18" s="606"/>
      <c r="R18" s="606"/>
      <c r="V18" t="s">
        <v>96</v>
      </c>
      <c r="Y18" s="604" t="s">
        <v>622</v>
      </c>
      <c r="Z18" s="604"/>
      <c r="AA18" s="604"/>
      <c r="AB18" s="604"/>
      <c r="AC18" s="604"/>
      <c r="AD18" s="604"/>
      <c r="AE18" s="604"/>
      <c r="AF18" s="604"/>
      <c r="AG18" s="604"/>
      <c r="AH18" s="604"/>
      <c r="AI18" s="604"/>
      <c r="AJ18" s="604"/>
      <c r="AK18" s="604"/>
      <c r="AL18" s="604"/>
      <c r="AM18" s="604"/>
    </row>
    <row r="19" spans="1:40" ht="20.100000000000001" customHeight="1" x14ac:dyDescent="0.2">
      <c r="D19" s="606"/>
      <c r="E19" s="606"/>
      <c r="F19" s="606"/>
      <c r="G19" s="606"/>
      <c r="H19" s="606"/>
      <c r="I19" s="606"/>
      <c r="J19" s="606"/>
      <c r="K19" s="606"/>
      <c r="L19" s="606"/>
      <c r="M19" s="606"/>
      <c r="N19" s="606"/>
      <c r="O19" s="606"/>
      <c r="P19" s="606"/>
      <c r="Q19" s="606"/>
      <c r="R19" s="606"/>
      <c r="Y19" s="604" t="s">
        <v>623</v>
      </c>
      <c r="Z19" s="604"/>
      <c r="AA19" s="604"/>
      <c r="AB19" s="604"/>
      <c r="AC19" s="604"/>
      <c r="AD19" s="604"/>
      <c r="AE19" s="604"/>
      <c r="AF19" s="604"/>
      <c r="AG19" s="604"/>
      <c r="AH19" s="604"/>
      <c r="AI19" s="604"/>
      <c r="AJ19" s="604"/>
      <c r="AK19" s="604"/>
      <c r="AL19" s="604"/>
      <c r="AM19" s="604"/>
    </row>
    <row r="20" spans="1:40" ht="20.100000000000001" customHeight="1" x14ac:dyDescent="0.2">
      <c r="D20" s="606" t="s">
        <v>97</v>
      </c>
      <c r="E20" s="606"/>
      <c r="F20" s="608"/>
      <c r="G20" s="608"/>
      <c r="H20" s="608"/>
      <c r="I20" s="608"/>
      <c r="J20" s="608"/>
      <c r="K20" s="608"/>
      <c r="L20" s="608"/>
      <c r="M20" s="608"/>
      <c r="N20" s="608"/>
      <c r="O20" s="608"/>
      <c r="P20" s="608"/>
      <c r="Q20" s="608"/>
      <c r="R20" s="608"/>
      <c r="Y20" s="604" t="s">
        <v>624</v>
      </c>
      <c r="Z20" s="604"/>
      <c r="AA20" s="604"/>
      <c r="AB20" s="604"/>
      <c r="AC20" s="604"/>
      <c r="AD20" s="604"/>
      <c r="AE20" s="604"/>
      <c r="AF20" s="604"/>
      <c r="AG20" s="604"/>
      <c r="AH20" s="604"/>
      <c r="AI20" s="604"/>
      <c r="AJ20" s="604"/>
      <c r="AK20" s="604"/>
      <c r="AL20" s="604"/>
      <c r="AM20" s="604"/>
    </row>
    <row r="21" spans="1:40" ht="20.100000000000001" customHeight="1" x14ac:dyDescent="0.2">
      <c r="A21" t="s">
        <v>98</v>
      </c>
      <c r="V21" t="s">
        <v>98</v>
      </c>
    </row>
    <row r="22" spans="1:40" ht="20.100000000000001" customHeight="1" x14ac:dyDescent="0.2">
      <c r="D22" s="608"/>
      <c r="E22" s="608"/>
      <c r="F22" s="608"/>
      <c r="G22" s="608"/>
      <c r="H22" s="608"/>
      <c r="I22" s="608"/>
      <c r="J22" s="608"/>
      <c r="K22" s="608"/>
      <c r="L22" s="608"/>
      <c r="M22" s="608"/>
      <c r="N22" s="608"/>
      <c r="O22" s="608"/>
      <c r="P22" s="608"/>
      <c r="Q22" s="608"/>
      <c r="R22" s="608"/>
      <c r="Y22" s="626" t="s">
        <v>626</v>
      </c>
      <c r="Z22" s="626"/>
      <c r="AA22" s="626"/>
      <c r="AB22" s="626"/>
      <c r="AC22" s="626"/>
      <c r="AD22" s="626"/>
      <c r="AE22" s="626"/>
      <c r="AF22" s="626"/>
      <c r="AG22" s="626"/>
      <c r="AH22" s="626"/>
      <c r="AI22" s="626"/>
      <c r="AJ22" s="626"/>
      <c r="AK22" s="626"/>
      <c r="AL22" s="626"/>
      <c r="AM22" s="626"/>
    </row>
    <row r="23" spans="1:40" ht="20.100000000000001" customHeight="1" x14ac:dyDescent="0.2">
      <c r="A23" t="s">
        <v>99</v>
      </c>
      <c r="D23" s="608" t="s">
        <v>100</v>
      </c>
      <c r="E23" s="608"/>
      <c r="F23" s="608"/>
      <c r="G23" s="608"/>
      <c r="H23" s="608"/>
      <c r="I23" s="608"/>
      <c r="J23" s="608"/>
      <c r="K23" s="608"/>
      <c r="L23" s="608"/>
      <c r="M23" s="608"/>
      <c r="N23" s="608"/>
      <c r="O23" s="608"/>
      <c r="P23" s="608"/>
      <c r="Q23" s="608"/>
      <c r="R23" s="608"/>
      <c r="V23" t="s">
        <v>99</v>
      </c>
      <c r="Y23" s="626" t="s">
        <v>625</v>
      </c>
      <c r="Z23" s="626"/>
      <c r="AA23" s="626"/>
      <c r="AB23" s="626"/>
      <c r="AC23" s="626"/>
      <c r="AD23" s="626"/>
      <c r="AE23" s="626"/>
      <c r="AF23" s="626"/>
      <c r="AG23" s="626"/>
      <c r="AH23" s="626"/>
      <c r="AI23" s="626"/>
      <c r="AJ23" s="626"/>
      <c r="AK23" s="626"/>
      <c r="AL23" s="626"/>
      <c r="AM23" s="626"/>
    </row>
    <row r="24" spans="1:40" ht="20.100000000000001" customHeight="1" x14ac:dyDescent="0.2">
      <c r="D24" s="608" t="s">
        <v>102</v>
      </c>
      <c r="E24" s="608"/>
      <c r="F24" s="608"/>
      <c r="G24" s="608"/>
      <c r="H24" s="608"/>
      <c r="I24" s="608"/>
      <c r="J24" s="608"/>
      <c r="K24" s="608"/>
      <c r="L24" s="608"/>
      <c r="M24" s="608"/>
      <c r="N24" s="608"/>
      <c r="O24" s="608"/>
      <c r="P24" s="608"/>
      <c r="Q24" s="608"/>
      <c r="R24" s="608"/>
      <c r="Y24" s="608" t="s">
        <v>102</v>
      </c>
      <c r="Z24" s="608"/>
      <c r="AA24" s="608"/>
      <c r="AB24" s="608"/>
      <c r="AC24" s="608"/>
      <c r="AD24" s="608"/>
      <c r="AE24" s="608"/>
      <c r="AF24" s="608"/>
      <c r="AG24" s="608"/>
      <c r="AH24" s="608"/>
      <c r="AI24" s="608"/>
      <c r="AJ24" s="608"/>
      <c r="AK24" s="608"/>
      <c r="AL24" s="608"/>
      <c r="AM24" s="608"/>
    </row>
    <row r="25" spans="1:40" ht="20.100000000000001" customHeight="1" x14ac:dyDescent="0.2">
      <c r="A25" t="s">
        <v>101</v>
      </c>
      <c r="V25" t="s">
        <v>101</v>
      </c>
    </row>
    <row r="26" spans="1:40" ht="20.100000000000001" customHeight="1" x14ac:dyDescent="0.2">
      <c r="B26" s="35" t="s">
        <v>103</v>
      </c>
      <c r="C26" s="221">
        <v>6</v>
      </c>
      <c r="D26" s="221">
        <v>7</v>
      </c>
      <c r="E26" s="221">
        <v>8</v>
      </c>
      <c r="F26" s="221">
        <v>9</v>
      </c>
      <c r="G26" s="221">
        <v>10</v>
      </c>
      <c r="H26" s="221">
        <v>11</v>
      </c>
      <c r="I26" s="221">
        <v>12</v>
      </c>
      <c r="J26" s="221">
        <v>1</v>
      </c>
      <c r="K26" s="221">
        <v>2</v>
      </c>
      <c r="L26" s="221">
        <v>3</v>
      </c>
      <c r="M26" s="221">
        <v>4</v>
      </c>
      <c r="N26" s="221">
        <v>5</v>
      </c>
      <c r="O26" s="221">
        <v>6</v>
      </c>
      <c r="P26" s="221">
        <v>7</v>
      </c>
      <c r="Q26" s="221">
        <v>8</v>
      </c>
      <c r="R26" s="221">
        <v>10</v>
      </c>
      <c r="S26" s="47">
        <v>11</v>
      </c>
      <c r="W26" s="35" t="s">
        <v>103</v>
      </c>
      <c r="X26" s="221">
        <v>6</v>
      </c>
      <c r="Y26" s="221">
        <v>7</v>
      </c>
      <c r="Z26" s="221">
        <v>8</v>
      </c>
      <c r="AA26" s="221">
        <v>9</v>
      </c>
      <c r="AB26" s="221">
        <v>10</v>
      </c>
      <c r="AC26" s="221">
        <v>11</v>
      </c>
      <c r="AD26" s="221">
        <v>12</v>
      </c>
      <c r="AE26" s="221">
        <v>1</v>
      </c>
      <c r="AF26" s="221">
        <v>2</v>
      </c>
      <c r="AG26" s="221">
        <v>3</v>
      </c>
      <c r="AH26" s="221">
        <v>4</v>
      </c>
      <c r="AI26" s="221">
        <v>5</v>
      </c>
      <c r="AJ26" s="221">
        <v>6</v>
      </c>
      <c r="AK26" s="221">
        <v>7</v>
      </c>
      <c r="AL26" s="221">
        <v>8</v>
      </c>
      <c r="AM26" s="221">
        <v>10</v>
      </c>
      <c r="AN26" s="47">
        <v>11</v>
      </c>
    </row>
    <row r="27" spans="1:40" ht="20.100000000000001" customHeight="1" x14ac:dyDescent="0.2">
      <c r="B27" s="36" t="s">
        <v>104</v>
      </c>
      <c r="C27" s="142"/>
      <c r="D27" s="221"/>
      <c r="E27" s="221"/>
      <c r="F27" s="221"/>
      <c r="G27" s="221"/>
      <c r="H27" s="221"/>
      <c r="I27" s="221"/>
      <c r="J27" s="221"/>
      <c r="K27" s="221"/>
      <c r="L27" s="221"/>
      <c r="M27" s="221"/>
      <c r="N27" s="221"/>
      <c r="O27" s="221"/>
      <c r="P27" s="221"/>
      <c r="Q27" s="221"/>
      <c r="R27" s="221"/>
      <c r="S27" s="47"/>
      <c r="W27" s="36" t="s">
        <v>627</v>
      </c>
      <c r="X27" s="164"/>
      <c r="Y27" s="222"/>
      <c r="Z27" s="222"/>
      <c r="AA27" s="222"/>
      <c r="AB27" s="222"/>
      <c r="AC27" s="222"/>
      <c r="AD27" s="222"/>
      <c r="AE27" s="222" t="s">
        <v>631</v>
      </c>
      <c r="AF27" s="627" t="s">
        <v>747</v>
      </c>
      <c r="AG27" s="627"/>
      <c r="AH27" s="627"/>
      <c r="AI27" s="627"/>
      <c r="AJ27" s="627"/>
      <c r="AK27" s="222" t="s">
        <v>632</v>
      </c>
      <c r="AL27" s="222"/>
      <c r="AM27" s="222" t="s">
        <v>633</v>
      </c>
      <c r="AN27" s="206"/>
    </row>
    <row r="28" spans="1:40" ht="20.100000000000001" customHeight="1" x14ac:dyDescent="0.2">
      <c r="B28" s="23" t="s">
        <v>469</v>
      </c>
      <c r="C28" s="142"/>
      <c r="D28" s="221"/>
      <c r="E28" s="221"/>
      <c r="F28" s="221"/>
      <c r="G28" s="221"/>
      <c r="H28" s="221"/>
      <c r="I28" s="221"/>
      <c r="J28" s="221"/>
      <c r="K28" s="221"/>
      <c r="L28" s="221"/>
      <c r="M28" s="221"/>
      <c r="N28" s="221"/>
      <c r="O28" s="221"/>
      <c r="P28" s="221"/>
      <c r="Q28" s="221"/>
      <c r="R28" s="221"/>
      <c r="S28" s="47"/>
      <c r="W28" s="23" t="s">
        <v>628</v>
      </c>
      <c r="X28" s="164" t="s">
        <v>634</v>
      </c>
      <c r="Y28" s="222" t="s">
        <v>635</v>
      </c>
      <c r="Z28" s="627" t="s">
        <v>748</v>
      </c>
      <c r="AA28" s="627"/>
      <c r="AB28" s="627"/>
      <c r="AC28" s="627"/>
      <c r="AD28" s="222" t="s">
        <v>636</v>
      </c>
      <c r="AE28" s="222" t="s">
        <v>637</v>
      </c>
      <c r="AF28" s="627" t="s">
        <v>747</v>
      </c>
      <c r="AG28" s="627"/>
      <c r="AH28" s="627"/>
      <c r="AI28" s="627"/>
      <c r="AJ28" s="627"/>
      <c r="AK28" s="222" t="s">
        <v>632</v>
      </c>
      <c r="AL28" s="222"/>
      <c r="AM28" s="222" t="s">
        <v>633</v>
      </c>
      <c r="AN28" s="206"/>
    </row>
    <row r="29" spans="1:40" ht="20.100000000000001" customHeight="1" x14ac:dyDescent="0.2">
      <c r="B29" s="23" t="s">
        <v>104</v>
      </c>
      <c r="C29" s="142"/>
      <c r="D29" s="221"/>
      <c r="E29" s="221"/>
      <c r="F29" s="221"/>
      <c r="G29" s="221"/>
      <c r="H29" s="221"/>
      <c r="I29" s="221"/>
      <c r="J29" s="221"/>
      <c r="K29" s="221"/>
      <c r="L29" s="221"/>
      <c r="M29" s="221"/>
      <c r="N29" s="221"/>
      <c r="O29" s="221"/>
      <c r="P29" s="221"/>
      <c r="Q29" s="221"/>
      <c r="R29" s="221"/>
      <c r="S29" s="47"/>
      <c r="W29" s="23" t="s">
        <v>629</v>
      </c>
      <c r="X29" s="164" t="s">
        <v>634</v>
      </c>
      <c r="Y29" s="222" t="s">
        <v>635</v>
      </c>
      <c r="Z29" s="627" t="s">
        <v>748</v>
      </c>
      <c r="AA29" s="627"/>
      <c r="AB29" s="627"/>
      <c r="AC29" s="627"/>
      <c r="AD29" s="222" t="s">
        <v>636</v>
      </c>
      <c r="AE29" s="222" t="s">
        <v>637</v>
      </c>
      <c r="AF29" s="627" t="s">
        <v>747</v>
      </c>
      <c r="AG29" s="627"/>
      <c r="AH29" s="627"/>
      <c r="AI29" s="627"/>
      <c r="AJ29" s="627"/>
      <c r="AK29" s="222" t="s">
        <v>632</v>
      </c>
      <c r="AL29" s="222"/>
      <c r="AM29" s="222" t="s">
        <v>633</v>
      </c>
      <c r="AN29" s="206"/>
    </row>
    <row r="30" spans="1:40" ht="20.100000000000001" customHeight="1" x14ac:dyDescent="0.2">
      <c r="B30" s="23" t="s">
        <v>469</v>
      </c>
      <c r="C30" s="142"/>
      <c r="D30" s="221"/>
      <c r="E30" s="221"/>
      <c r="F30" s="221"/>
      <c r="G30" s="221"/>
      <c r="H30" s="221"/>
      <c r="I30" s="221"/>
      <c r="J30" s="221"/>
      <c r="K30" s="221"/>
      <c r="L30" s="221"/>
      <c r="M30" s="221"/>
      <c r="N30" s="221"/>
      <c r="O30" s="221"/>
      <c r="P30" s="221"/>
      <c r="Q30" s="221"/>
      <c r="R30" s="221"/>
      <c r="S30" s="47"/>
      <c r="W30" s="23" t="s">
        <v>630</v>
      </c>
      <c r="X30" s="164" t="s">
        <v>634</v>
      </c>
      <c r="Y30" s="222" t="s">
        <v>635</v>
      </c>
      <c r="Z30" s="627" t="s">
        <v>748</v>
      </c>
      <c r="AA30" s="627"/>
      <c r="AB30" s="627"/>
      <c r="AC30" s="627"/>
      <c r="AD30" s="222" t="s">
        <v>636</v>
      </c>
      <c r="AE30" s="222" t="s">
        <v>638</v>
      </c>
      <c r="AF30" s="222" t="s">
        <v>639</v>
      </c>
      <c r="AG30" s="222"/>
      <c r="AH30" s="222"/>
      <c r="AI30" s="222"/>
      <c r="AJ30" s="222"/>
      <c r="AK30" s="222"/>
      <c r="AL30" s="222"/>
      <c r="AM30" s="222"/>
      <c r="AN30" s="206"/>
    </row>
    <row r="31" spans="1:40" ht="20.100000000000001" customHeight="1" x14ac:dyDescent="0.2">
      <c r="B31" s="23" t="s">
        <v>469</v>
      </c>
      <c r="C31" s="142"/>
      <c r="D31" s="221"/>
      <c r="E31" s="221"/>
      <c r="F31" s="221"/>
      <c r="G31" s="221"/>
      <c r="H31" s="221"/>
      <c r="I31" s="221"/>
      <c r="J31" s="221"/>
      <c r="K31" s="221"/>
      <c r="L31" s="221"/>
      <c r="M31" s="221"/>
      <c r="N31" s="221"/>
      <c r="O31" s="221"/>
      <c r="P31" s="221"/>
      <c r="Q31" s="221"/>
      <c r="R31" s="221"/>
      <c r="S31" s="47"/>
      <c r="W31" s="23" t="s">
        <v>104</v>
      </c>
      <c r="X31" s="142"/>
      <c r="Y31" s="221"/>
      <c r="Z31" s="221"/>
      <c r="AA31" s="221"/>
      <c r="AB31" s="221"/>
      <c r="AC31" s="221"/>
      <c r="AD31" s="221"/>
      <c r="AE31" s="221"/>
      <c r="AF31" s="221"/>
      <c r="AG31" s="221"/>
      <c r="AH31" s="221"/>
      <c r="AI31" s="221"/>
      <c r="AJ31" s="221"/>
      <c r="AK31" s="221"/>
      <c r="AL31" s="221"/>
      <c r="AM31" s="221"/>
      <c r="AN31" s="47"/>
    </row>
    <row r="32" spans="1:40" ht="20.100000000000001" customHeight="1" x14ac:dyDescent="0.2"/>
    <row r="33" spans="1:40" ht="20.100000000000001" customHeight="1" x14ac:dyDescent="0.2">
      <c r="A33" t="s">
        <v>105</v>
      </c>
      <c r="D33" s="608"/>
      <c r="E33" s="608"/>
      <c r="F33" s="608"/>
      <c r="G33" s="608"/>
      <c r="H33" s="608"/>
      <c r="I33" s="608"/>
      <c r="J33" s="608"/>
      <c r="K33" s="608"/>
      <c r="L33" s="608"/>
      <c r="M33" s="608"/>
      <c r="N33" s="608"/>
      <c r="O33" s="608"/>
      <c r="P33" s="608"/>
      <c r="Q33" s="608"/>
      <c r="R33" s="608"/>
      <c r="V33" t="s">
        <v>105</v>
      </c>
      <c r="Y33" s="608"/>
      <c r="Z33" s="608"/>
      <c r="AA33" s="608"/>
      <c r="AB33" s="608"/>
      <c r="AC33" s="608"/>
      <c r="AD33" s="608"/>
      <c r="AE33" s="608"/>
      <c r="AF33" s="608"/>
      <c r="AG33" s="608"/>
      <c r="AH33" s="608"/>
      <c r="AI33" s="608"/>
      <c r="AJ33" s="608"/>
      <c r="AK33" s="608"/>
      <c r="AL33" s="608"/>
      <c r="AM33" s="608"/>
    </row>
    <row r="34" spans="1:40" ht="20.100000000000001" customHeight="1" x14ac:dyDescent="0.2">
      <c r="D34" s="608"/>
      <c r="E34" s="608"/>
      <c r="F34" s="608"/>
      <c r="G34" s="608"/>
      <c r="H34" s="608"/>
      <c r="I34" s="608"/>
      <c r="J34" s="608"/>
      <c r="K34" s="608"/>
      <c r="L34" s="608"/>
      <c r="M34" s="608"/>
      <c r="N34" s="608"/>
      <c r="O34" s="608"/>
      <c r="P34" s="608"/>
      <c r="Q34" s="608"/>
      <c r="R34" s="608"/>
      <c r="Y34" s="608"/>
      <c r="Z34" s="608"/>
      <c r="AA34" s="608"/>
      <c r="AB34" s="608"/>
      <c r="AC34" s="608"/>
      <c r="AD34" s="608"/>
      <c r="AE34" s="608"/>
      <c r="AF34" s="608"/>
      <c r="AG34" s="608"/>
      <c r="AH34" s="608"/>
      <c r="AI34" s="608"/>
      <c r="AJ34" s="608"/>
      <c r="AK34" s="608"/>
      <c r="AL34" s="608"/>
      <c r="AM34" s="608"/>
    </row>
    <row r="35" spans="1:40" ht="20.100000000000001" customHeight="1" x14ac:dyDescent="0.2">
      <c r="A35" t="s">
        <v>106</v>
      </c>
      <c r="V35" t="s">
        <v>106</v>
      </c>
    </row>
    <row r="36" spans="1:40" ht="20.100000000000001" customHeight="1" x14ac:dyDescent="0.2">
      <c r="B36" s="606" t="s">
        <v>107</v>
      </c>
      <c r="C36" s="606"/>
      <c r="D36" s="606"/>
      <c r="E36" s="606"/>
      <c r="F36" s="606"/>
      <c r="G36" s="606"/>
      <c r="H36" s="606"/>
      <c r="I36" s="606" t="s">
        <v>108</v>
      </c>
      <c r="J36" s="606"/>
      <c r="K36" s="606"/>
      <c r="L36" s="606"/>
      <c r="M36" s="606"/>
      <c r="N36" s="606"/>
      <c r="O36" t="s">
        <v>97</v>
      </c>
      <c r="P36" s="606"/>
      <c r="Q36" s="606"/>
      <c r="R36" s="606"/>
      <c r="S36" s="606"/>
      <c r="W36" s="606" t="s">
        <v>107</v>
      </c>
      <c r="X36" s="606"/>
      <c r="Y36" s="604" t="s">
        <v>640</v>
      </c>
      <c r="Z36" s="604"/>
      <c r="AA36" s="604"/>
      <c r="AB36" s="604"/>
      <c r="AC36" s="604"/>
      <c r="AD36" s="606" t="s">
        <v>108</v>
      </c>
      <c r="AE36" s="606"/>
      <c r="AF36" s="604" t="s">
        <v>642</v>
      </c>
      <c r="AG36" s="604"/>
      <c r="AH36" s="604"/>
      <c r="AI36" s="604"/>
      <c r="AJ36" t="s">
        <v>97</v>
      </c>
      <c r="AK36" s="604" t="s">
        <v>643</v>
      </c>
      <c r="AL36" s="604"/>
      <c r="AM36" s="604"/>
      <c r="AN36" s="604"/>
    </row>
    <row r="37" spans="1:40" ht="20.100000000000001" customHeight="1" x14ac:dyDescent="0.2">
      <c r="B37" t="s">
        <v>109</v>
      </c>
      <c r="W37" t="s">
        <v>109</v>
      </c>
      <c r="AF37" s="158"/>
      <c r="AG37" s="158"/>
      <c r="AH37" s="158"/>
      <c r="AI37" s="158"/>
    </row>
    <row r="38" spans="1:40" ht="20.100000000000001" customHeight="1" x14ac:dyDescent="0.2">
      <c r="B38" s="606" t="s">
        <v>107</v>
      </c>
      <c r="C38" s="606"/>
      <c r="D38" s="606"/>
      <c r="E38" s="606"/>
      <c r="F38" s="606"/>
      <c r="G38" s="606"/>
      <c r="H38" s="606"/>
      <c r="I38" t="s">
        <v>108</v>
      </c>
      <c r="K38" s="606"/>
      <c r="L38" s="606"/>
      <c r="M38" s="606"/>
      <c r="N38" s="606"/>
      <c r="O38" t="s">
        <v>97</v>
      </c>
      <c r="P38" s="606"/>
      <c r="Q38" s="606"/>
      <c r="R38" s="606"/>
      <c r="S38" s="606"/>
      <c r="W38" s="606" t="s">
        <v>107</v>
      </c>
      <c r="X38" s="606"/>
      <c r="Y38" s="604" t="s">
        <v>641</v>
      </c>
      <c r="Z38" s="604"/>
      <c r="AA38" s="604"/>
      <c r="AB38" s="604"/>
      <c r="AC38" s="604"/>
      <c r="AD38" s="606" t="s">
        <v>108</v>
      </c>
      <c r="AE38" s="606"/>
      <c r="AF38" s="604" t="s">
        <v>642</v>
      </c>
      <c r="AG38" s="604"/>
      <c r="AH38" s="604"/>
      <c r="AI38" s="604"/>
      <c r="AJ38" t="s">
        <v>97</v>
      </c>
      <c r="AK38" s="604" t="s">
        <v>644</v>
      </c>
      <c r="AL38" s="604"/>
      <c r="AM38" s="604"/>
      <c r="AN38" s="604"/>
    </row>
    <row r="40" spans="1:40" x14ac:dyDescent="0.2">
      <c r="B40" s="182" t="s">
        <v>193</v>
      </c>
      <c r="W40" s="182"/>
    </row>
  </sheetData>
  <mergeCells count="67">
    <mergeCell ref="Y38:AC38"/>
    <mergeCell ref="Z29:AC29"/>
    <mergeCell ref="Z30:AC30"/>
    <mergeCell ref="AF38:AI38"/>
    <mergeCell ref="AK38:AN38"/>
    <mergeCell ref="Y36:AC36"/>
    <mergeCell ref="AD36:AE36"/>
    <mergeCell ref="AF36:AI36"/>
    <mergeCell ref="AK36:AN36"/>
    <mergeCell ref="AD38:AE38"/>
    <mergeCell ref="B38:C38"/>
    <mergeCell ref="D38:H38"/>
    <mergeCell ref="K38:N38"/>
    <mergeCell ref="P38:S38"/>
    <mergeCell ref="W38:X38"/>
    <mergeCell ref="D34:R34"/>
    <mergeCell ref="Y34:AM34"/>
    <mergeCell ref="B36:C36"/>
    <mergeCell ref="D36:H36"/>
    <mergeCell ref="I36:J36"/>
    <mergeCell ref="K36:N36"/>
    <mergeCell ref="P36:S36"/>
    <mergeCell ref="W36:X36"/>
    <mergeCell ref="D23:R23"/>
    <mergeCell ref="Y23:AM23"/>
    <mergeCell ref="D24:R24"/>
    <mergeCell ref="Y24:AM24"/>
    <mergeCell ref="D33:R33"/>
    <mergeCell ref="Y33:AM33"/>
    <mergeCell ref="AF27:AJ27"/>
    <mergeCell ref="AF28:AJ28"/>
    <mergeCell ref="AF29:AJ29"/>
    <mergeCell ref="Z28:AC28"/>
    <mergeCell ref="D20:E20"/>
    <mergeCell ref="F20:R20"/>
    <mergeCell ref="Y20:AM20"/>
    <mergeCell ref="D22:R22"/>
    <mergeCell ref="Y22:AM22"/>
    <mergeCell ref="D17:R17"/>
    <mergeCell ref="Y17:AM17"/>
    <mergeCell ref="D18:R18"/>
    <mergeCell ref="Y18:AM18"/>
    <mergeCell ref="D19:R19"/>
    <mergeCell ref="Y19:AM19"/>
    <mergeCell ref="D14:R14"/>
    <mergeCell ref="Y14:AM14"/>
    <mergeCell ref="D15:R15"/>
    <mergeCell ref="Y15:AM15"/>
    <mergeCell ref="D16:R16"/>
    <mergeCell ref="Y16:AM16"/>
    <mergeCell ref="D11:R11"/>
    <mergeCell ref="Y11:AM11"/>
    <mergeCell ref="D12:R12"/>
    <mergeCell ref="Y12:AM12"/>
    <mergeCell ref="D13:R13"/>
    <mergeCell ref="Y13:AM13"/>
    <mergeCell ref="B7:C7"/>
    <mergeCell ref="D7:R7"/>
    <mergeCell ref="W7:X7"/>
    <mergeCell ref="Y7:AM7"/>
    <mergeCell ref="D9:R10"/>
    <mergeCell ref="Y9:AM10"/>
    <mergeCell ref="A3:S3"/>
    <mergeCell ref="L5:N5"/>
    <mergeCell ref="O5:S5"/>
    <mergeCell ref="AG5:AI5"/>
    <mergeCell ref="AJ5:AN5"/>
  </mergeCells>
  <phoneticPr fontId="2"/>
  <hyperlinks>
    <hyperlink ref="B40" location="目次!B2" display="目次へ戻る" xr:uid="{00000000-0004-0000-0E00-000000000000}"/>
  </hyperlinks>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I30"/>
  <sheetViews>
    <sheetView showZeros="0" view="pageBreakPreview" zoomScaleNormal="100" zoomScaleSheetLayoutView="100" workbookViewId="0">
      <selection activeCell="A3" sqref="A3:D3"/>
    </sheetView>
  </sheetViews>
  <sheetFormatPr defaultRowHeight="13.2" x14ac:dyDescent="0.2"/>
  <cols>
    <col min="1" max="1" width="3.21875" customWidth="1"/>
    <col min="2" max="2" width="16.109375" customWidth="1"/>
    <col min="3" max="3" width="20.6640625" customWidth="1"/>
    <col min="4" max="4" width="49.44140625" customWidth="1"/>
    <col min="6" max="6" width="3.21875" customWidth="1"/>
    <col min="7" max="7" width="16.109375" customWidth="1"/>
    <col min="8" max="8" width="20.6640625" customWidth="1"/>
    <col min="9" max="9" width="49.44140625" customWidth="1"/>
  </cols>
  <sheetData>
    <row r="1" spans="1:9" x14ac:dyDescent="0.2">
      <c r="A1" t="s">
        <v>110</v>
      </c>
      <c r="F1" s="158" t="s">
        <v>779</v>
      </c>
      <c r="H1" s="158" t="s">
        <v>588</v>
      </c>
    </row>
    <row r="3" spans="1:9" ht="19.2" x14ac:dyDescent="0.2">
      <c r="A3" s="590" t="s">
        <v>111</v>
      </c>
      <c r="B3" s="590"/>
      <c r="C3" s="590"/>
      <c r="D3" s="590"/>
      <c r="F3" s="17" t="s">
        <v>111</v>
      </c>
      <c r="G3" s="2"/>
      <c r="H3" s="2"/>
      <c r="I3" s="2"/>
    </row>
    <row r="4" spans="1:9" x14ac:dyDescent="0.2">
      <c r="D4" s="15" t="s">
        <v>355</v>
      </c>
      <c r="I4" s="193" t="s">
        <v>608</v>
      </c>
    </row>
    <row r="5" spans="1:9" x14ac:dyDescent="0.2">
      <c r="I5" s="193" t="s">
        <v>609</v>
      </c>
    </row>
    <row r="7" spans="1:9" x14ac:dyDescent="0.2">
      <c r="D7" s="18" t="s">
        <v>451</v>
      </c>
      <c r="I7" s="179" t="s">
        <v>451</v>
      </c>
    </row>
    <row r="8" spans="1:9" ht="24" customHeight="1" x14ac:dyDescent="0.2">
      <c r="D8" s="3" t="s">
        <v>112</v>
      </c>
      <c r="I8" s="3" t="s">
        <v>610</v>
      </c>
    </row>
    <row r="9" spans="1:9" ht="24" customHeight="1" x14ac:dyDescent="0.2">
      <c r="B9" s="3" t="s">
        <v>67</v>
      </c>
      <c r="C9" s="628"/>
      <c r="D9" s="628"/>
      <c r="G9" s="3" t="s">
        <v>67</v>
      </c>
      <c r="H9" s="629" t="s">
        <v>464</v>
      </c>
      <c r="I9" s="629"/>
    </row>
    <row r="10" spans="1:9" ht="24" customHeight="1" x14ac:dyDescent="0.2">
      <c r="B10" t="s">
        <v>454</v>
      </c>
      <c r="C10" s="630" t="s">
        <v>455</v>
      </c>
      <c r="D10" s="630"/>
      <c r="G10" t="s">
        <v>454</v>
      </c>
      <c r="H10" s="631" t="s">
        <v>880</v>
      </c>
      <c r="I10" s="631"/>
    </row>
    <row r="11" spans="1:9" ht="24" customHeight="1" x14ac:dyDescent="0.2">
      <c r="A11" t="s">
        <v>113</v>
      </c>
      <c r="D11" s="9" t="s">
        <v>24</v>
      </c>
      <c r="F11" t="s">
        <v>113</v>
      </c>
      <c r="I11" s="9" t="s">
        <v>24</v>
      </c>
    </row>
    <row r="12" spans="1:9" ht="24" customHeight="1" x14ac:dyDescent="0.2">
      <c r="A12" s="4" t="s">
        <v>465</v>
      </c>
      <c r="B12" s="4" t="s">
        <v>5</v>
      </c>
      <c r="C12" s="4" t="s">
        <v>4</v>
      </c>
      <c r="D12" s="4" t="s">
        <v>114</v>
      </c>
      <c r="F12" s="4" t="s">
        <v>466</v>
      </c>
      <c r="G12" s="4" t="s">
        <v>5</v>
      </c>
      <c r="H12" s="4" t="s">
        <v>4</v>
      </c>
      <c r="I12" s="4" t="s">
        <v>114</v>
      </c>
    </row>
    <row r="13" spans="1:9" ht="24" customHeight="1" x14ac:dyDescent="0.2">
      <c r="A13" s="19">
        <v>1</v>
      </c>
      <c r="B13" s="512" t="s">
        <v>55</v>
      </c>
      <c r="C13" s="104">
        <v>0</v>
      </c>
      <c r="D13" s="45" t="s">
        <v>866</v>
      </c>
      <c r="F13" s="19">
        <v>1</v>
      </c>
      <c r="G13" s="16" t="s">
        <v>55</v>
      </c>
      <c r="H13" s="218">
        <v>100000</v>
      </c>
      <c r="I13" s="45" t="s">
        <v>683</v>
      </c>
    </row>
    <row r="14" spans="1:9" ht="24" customHeight="1" x14ac:dyDescent="0.2">
      <c r="A14" s="5">
        <v>2</v>
      </c>
      <c r="B14" s="484" t="s">
        <v>357</v>
      </c>
      <c r="C14" s="104">
        <v>0</v>
      </c>
      <c r="D14" s="35" t="s">
        <v>867</v>
      </c>
      <c r="F14" s="5">
        <v>2</v>
      </c>
      <c r="G14" s="4" t="s">
        <v>357</v>
      </c>
      <c r="H14" s="218">
        <v>100000</v>
      </c>
      <c r="I14" s="35" t="s">
        <v>648</v>
      </c>
    </row>
    <row r="15" spans="1:9" ht="24" customHeight="1" x14ac:dyDescent="0.2">
      <c r="A15" s="5">
        <v>3</v>
      </c>
      <c r="B15" s="513" t="s">
        <v>611</v>
      </c>
      <c r="C15" s="104">
        <v>0</v>
      </c>
      <c r="D15" s="35"/>
      <c r="F15" s="5">
        <v>3</v>
      </c>
      <c r="G15" s="22" t="s">
        <v>611</v>
      </c>
      <c r="H15" s="218">
        <f>H28-H13-H14</f>
        <v>207600</v>
      </c>
      <c r="I15" s="35"/>
    </row>
    <row r="16" spans="1:9" ht="24" customHeight="1" x14ac:dyDescent="0.2">
      <c r="A16" s="5">
        <v>4</v>
      </c>
      <c r="B16" s="513"/>
      <c r="C16" s="104"/>
      <c r="D16" s="35"/>
      <c r="F16" s="5">
        <v>4</v>
      </c>
      <c r="G16" s="22"/>
      <c r="H16" s="218"/>
      <c r="I16" s="220"/>
    </row>
    <row r="17" spans="1:9" ht="24" customHeight="1" x14ac:dyDescent="0.2">
      <c r="A17" s="12" t="s">
        <v>35</v>
      </c>
      <c r="B17" s="13"/>
      <c r="C17" s="7">
        <f>SUM(C13:C16)</f>
        <v>0</v>
      </c>
      <c r="D17" s="35"/>
      <c r="F17" s="12" t="s">
        <v>35</v>
      </c>
      <c r="G17" s="13"/>
      <c r="H17" s="159">
        <f>SUM(H13:H16)</f>
        <v>407600</v>
      </c>
      <c r="I17" s="35"/>
    </row>
    <row r="18" spans="1:9" ht="24" customHeight="1" x14ac:dyDescent="0.2">
      <c r="F18" s="631" t="s">
        <v>727</v>
      </c>
      <c r="G18" s="631"/>
      <c r="H18" s="631"/>
      <c r="I18" s="631"/>
    </row>
    <row r="19" spans="1:9" ht="24" customHeight="1" x14ac:dyDescent="0.2">
      <c r="A19" t="s">
        <v>12</v>
      </c>
      <c r="F19" t="s">
        <v>12</v>
      </c>
    </row>
    <row r="20" spans="1:9" ht="24" customHeight="1" x14ac:dyDescent="0.2">
      <c r="A20" s="4" t="s">
        <v>456</v>
      </c>
      <c r="B20" s="4" t="s">
        <v>5</v>
      </c>
      <c r="C20" s="4" t="s">
        <v>4</v>
      </c>
      <c r="D20" s="4" t="s">
        <v>114</v>
      </c>
      <c r="F20" s="4" t="s">
        <v>467</v>
      </c>
      <c r="G20" s="4" t="s">
        <v>5</v>
      </c>
      <c r="H20" s="4" t="s">
        <v>4</v>
      </c>
      <c r="I20" s="4" t="s">
        <v>114</v>
      </c>
    </row>
    <row r="21" spans="1:9" ht="24" customHeight="1" x14ac:dyDescent="0.2">
      <c r="A21" s="5">
        <v>1</v>
      </c>
      <c r="B21" s="484" t="s">
        <v>115</v>
      </c>
      <c r="C21" s="7">
        <v>0</v>
      </c>
      <c r="D21" s="35" t="s">
        <v>356</v>
      </c>
      <c r="F21" s="5">
        <v>1</v>
      </c>
      <c r="G21" s="6" t="s">
        <v>115</v>
      </c>
      <c r="H21" s="159">
        <v>160600</v>
      </c>
      <c r="I21" s="203" t="s">
        <v>645</v>
      </c>
    </row>
    <row r="22" spans="1:9" ht="24" customHeight="1" x14ac:dyDescent="0.2">
      <c r="A22" s="5">
        <v>2</v>
      </c>
      <c r="B22" s="484" t="s">
        <v>116</v>
      </c>
      <c r="C22" s="7">
        <v>0</v>
      </c>
      <c r="D22" s="35" t="s">
        <v>356</v>
      </c>
      <c r="F22" s="5">
        <v>2</v>
      </c>
      <c r="G22" s="6" t="s">
        <v>116</v>
      </c>
      <c r="H22" s="159">
        <v>241500</v>
      </c>
      <c r="I22" s="203" t="s">
        <v>646</v>
      </c>
    </row>
    <row r="23" spans="1:9" ht="24" customHeight="1" x14ac:dyDescent="0.2">
      <c r="A23" s="5">
        <v>3</v>
      </c>
      <c r="B23" s="484" t="s">
        <v>117</v>
      </c>
      <c r="C23" s="7">
        <v>0</v>
      </c>
      <c r="D23" s="35"/>
      <c r="F23" s="5">
        <v>3</v>
      </c>
      <c r="G23" s="6" t="s">
        <v>117</v>
      </c>
      <c r="H23" s="159">
        <v>0</v>
      </c>
      <c r="I23" s="192"/>
    </row>
    <row r="24" spans="1:9" ht="24" customHeight="1" x14ac:dyDescent="0.2">
      <c r="A24" s="5">
        <v>4</v>
      </c>
      <c r="B24" s="484" t="s">
        <v>70</v>
      </c>
      <c r="C24" s="7">
        <v>0</v>
      </c>
      <c r="D24" s="35"/>
      <c r="F24" s="5">
        <v>4</v>
      </c>
      <c r="G24" s="6" t="s">
        <v>70</v>
      </c>
      <c r="H24" s="159">
        <v>5500</v>
      </c>
      <c r="I24" s="203" t="s">
        <v>647</v>
      </c>
    </row>
    <row r="25" spans="1:9" ht="24" customHeight="1" x14ac:dyDescent="0.2">
      <c r="A25" s="5"/>
      <c r="B25" s="484"/>
      <c r="C25" s="7"/>
      <c r="D25" s="35"/>
      <c r="F25" s="5"/>
      <c r="G25" s="6"/>
      <c r="H25" s="7"/>
      <c r="I25" s="35"/>
    </row>
    <row r="26" spans="1:9" ht="24" customHeight="1" x14ac:dyDescent="0.2">
      <c r="A26" s="5"/>
      <c r="B26" s="484"/>
      <c r="C26" s="7"/>
      <c r="D26" s="35"/>
      <c r="F26" s="5"/>
      <c r="G26" s="6"/>
      <c r="H26" s="7"/>
      <c r="I26" s="35"/>
    </row>
    <row r="27" spans="1:9" ht="24" customHeight="1" x14ac:dyDescent="0.2">
      <c r="A27" s="5"/>
      <c r="B27" s="484"/>
      <c r="C27" s="7"/>
      <c r="D27" s="35"/>
      <c r="F27" s="5"/>
      <c r="G27" s="6"/>
      <c r="H27" s="7"/>
      <c r="I27" s="35"/>
    </row>
    <row r="28" spans="1:9" ht="24" customHeight="1" x14ac:dyDescent="0.2">
      <c r="A28" s="12" t="s">
        <v>35</v>
      </c>
      <c r="B28" s="13"/>
      <c r="C28" s="7">
        <f>SUM(C21:C27)</f>
        <v>0</v>
      </c>
      <c r="D28" s="35"/>
      <c r="F28" s="12" t="s">
        <v>35</v>
      </c>
      <c r="G28" s="13"/>
      <c r="H28" s="159">
        <f>SUM(H21:H27)</f>
        <v>407600</v>
      </c>
      <c r="I28" s="35"/>
    </row>
    <row r="30" spans="1:9" x14ac:dyDescent="0.2">
      <c r="B30" s="162" t="s">
        <v>193</v>
      </c>
      <c r="G30" s="183"/>
    </row>
  </sheetData>
  <mergeCells count="6">
    <mergeCell ref="F18:I18"/>
    <mergeCell ref="A3:D3"/>
    <mergeCell ref="C9:D9"/>
    <mergeCell ref="H9:I9"/>
    <mergeCell ref="C10:D10"/>
    <mergeCell ref="H10:I10"/>
  </mergeCells>
  <phoneticPr fontId="2"/>
  <hyperlinks>
    <hyperlink ref="B30" location="目次!B2" display="目次へ戻る" xr:uid="{00000000-0004-0000-0F00-000000000000}"/>
  </hyperlinks>
  <pageMargins left="0.78700000000000003" right="0.78700000000000003" top="0.98399999999999999" bottom="0.98399999999999999" header="0.51200000000000001" footer="0.51200000000000001"/>
  <pageSetup paperSize="9" scale="9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V40"/>
  <sheetViews>
    <sheetView showZeros="0" view="pageBreakPreview" zoomScaleNormal="100" zoomScaleSheetLayoutView="100" workbookViewId="0">
      <selection activeCell="A2" sqref="A2:J2"/>
    </sheetView>
  </sheetViews>
  <sheetFormatPr defaultRowHeight="13.2" x14ac:dyDescent="0.2"/>
  <cols>
    <col min="1" max="1" width="2.88671875" customWidth="1"/>
    <col min="2" max="2" width="9.77734375" customWidth="1"/>
    <col min="11" max="11" width="3.109375" customWidth="1"/>
    <col min="12" max="12" width="7.77734375" customWidth="1"/>
    <col min="13" max="13" width="2.88671875" customWidth="1"/>
    <col min="14" max="14" width="9.77734375" customWidth="1"/>
    <col min="23" max="23" width="3.109375" customWidth="1"/>
  </cols>
  <sheetData>
    <row r="1" spans="1:22" x14ac:dyDescent="0.2">
      <c r="A1" t="s">
        <v>118</v>
      </c>
      <c r="M1" s="158" t="s">
        <v>780</v>
      </c>
    </row>
    <row r="2" spans="1:22" ht="19.2" x14ac:dyDescent="0.2">
      <c r="A2" s="590" t="s">
        <v>119</v>
      </c>
      <c r="B2" s="590"/>
      <c r="C2" s="590"/>
      <c r="D2" s="590"/>
      <c r="E2" s="590"/>
      <c r="F2" s="590"/>
      <c r="G2" s="590"/>
      <c r="H2" s="590"/>
      <c r="I2" s="590"/>
      <c r="J2" s="590"/>
      <c r="L2" s="162"/>
      <c r="M2" s="17" t="s">
        <v>119</v>
      </c>
      <c r="N2" s="1"/>
      <c r="O2" s="1"/>
      <c r="P2" s="1"/>
      <c r="Q2" s="1"/>
      <c r="R2" s="1"/>
      <c r="S2" s="1"/>
      <c r="T2" s="1"/>
      <c r="U2" s="1"/>
      <c r="V2" s="1"/>
    </row>
    <row r="3" spans="1:22" ht="16.2" x14ac:dyDescent="0.2">
      <c r="A3" s="1"/>
      <c r="B3" s="1"/>
      <c r="C3" s="1"/>
      <c r="D3" s="1"/>
      <c r="E3" s="1"/>
      <c r="F3" s="1"/>
      <c r="G3" s="1"/>
      <c r="H3" s="632" t="s">
        <v>457</v>
      </c>
      <c r="I3" s="632"/>
      <c r="J3" s="632"/>
      <c r="L3" s="68"/>
      <c r="M3" s="1"/>
      <c r="N3" s="1"/>
      <c r="O3" s="1"/>
      <c r="P3" s="1"/>
      <c r="Q3" s="1"/>
      <c r="R3" s="1"/>
      <c r="S3" s="1"/>
      <c r="T3" s="633" t="s">
        <v>881</v>
      </c>
      <c r="U3" s="634"/>
      <c r="V3" s="634"/>
    </row>
    <row r="5" spans="1:22" x14ac:dyDescent="0.2">
      <c r="F5" s="607" t="s">
        <v>88</v>
      </c>
      <c r="G5" s="607"/>
      <c r="H5" s="607"/>
      <c r="I5" s="607"/>
      <c r="J5" s="607"/>
      <c r="R5" s="607" t="s">
        <v>88</v>
      </c>
      <c r="S5" s="607"/>
      <c r="T5" s="605" t="s">
        <v>507</v>
      </c>
      <c r="U5" s="605"/>
      <c r="V5" s="605"/>
    </row>
    <row r="6" spans="1:22" x14ac:dyDescent="0.2">
      <c r="O6" s="130"/>
      <c r="P6" s="130"/>
      <c r="Q6" s="130"/>
      <c r="R6" s="130"/>
      <c r="S6" s="130"/>
      <c r="T6" s="130"/>
      <c r="U6" s="130"/>
    </row>
    <row r="7" spans="1:22" x14ac:dyDescent="0.2">
      <c r="A7" s="18"/>
      <c r="B7" s="21" t="s">
        <v>67</v>
      </c>
      <c r="C7" s="607"/>
      <c r="D7" s="607"/>
      <c r="E7" s="607"/>
      <c r="F7" s="607"/>
      <c r="G7" s="607"/>
      <c r="H7" s="607"/>
      <c r="I7" s="607"/>
      <c r="M7" s="18"/>
      <c r="N7" s="21" t="s">
        <v>67</v>
      </c>
      <c r="O7" s="636" t="s">
        <v>458</v>
      </c>
      <c r="P7" s="636"/>
      <c r="Q7" s="636"/>
      <c r="R7" s="636"/>
      <c r="S7" s="636"/>
      <c r="T7" s="636"/>
      <c r="U7" s="636"/>
    </row>
    <row r="9" spans="1:22" ht="20.100000000000001" customHeight="1" x14ac:dyDescent="0.2">
      <c r="A9" t="s">
        <v>120</v>
      </c>
      <c r="C9" s="608" t="s">
        <v>459</v>
      </c>
      <c r="D9" s="608"/>
      <c r="E9" s="608"/>
      <c r="F9" s="608"/>
      <c r="G9" s="608"/>
      <c r="H9" s="608"/>
      <c r="I9" s="608"/>
      <c r="J9" s="608"/>
      <c r="M9" t="s">
        <v>120</v>
      </c>
      <c r="O9" s="626" t="s">
        <v>882</v>
      </c>
      <c r="P9" s="626"/>
      <c r="Q9" s="626"/>
      <c r="R9" s="626"/>
      <c r="S9" s="626"/>
      <c r="T9" s="626"/>
      <c r="U9" s="626"/>
      <c r="V9" s="626"/>
    </row>
    <row r="10" spans="1:22" ht="20.100000000000001" customHeight="1" x14ac:dyDescent="0.2">
      <c r="A10" t="s">
        <v>121</v>
      </c>
      <c r="C10" s="608"/>
      <c r="D10" s="608"/>
      <c r="E10" s="608"/>
      <c r="F10" s="608"/>
      <c r="G10" s="608"/>
      <c r="H10" s="608"/>
      <c r="I10" s="608"/>
      <c r="J10" s="608"/>
      <c r="M10" t="s">
        <v>121</v>
      </c>
      <c r="O10" s="626" t="s">
        <v>460</v>
      </c>
      <c r="P10" s="626"/>
      <c r="Q10" s="626"/>
      <c r="R10" s="626"/>
      <c r="S10" s="626"/>
      <c r="T10" s="626"/>
      <c r="U10" s="626"/>
      <c r="V10" s="626"/>
    </row>
    <row r="11" spans="1:22" ht="20.100000000000001" customHeight="1" x14ac:dyDescent="0.2">
      <c r="A11" t="s">
        <v>122</v>
      </c>
      <c r="B11" s="18"/>
      <c r="C11" s="18" t="s">
        <v>123</v>
      </c>
      <c r="D11" s="34"/>
      <c r="E11" t="s">
        <v>125</v>
      </c>
      <c r="F11" s="34"/>
      <c r="G11" t="s">
        <v>126</v>
      </c>
      <c r="H11" s="3">
        <f>D11+F11</f>
        <v>0</v>
      </c>
      <c r="I11" t="s">
        <v>124</v>
      </c>
      <c r="M11" t="s">
        <v>122</v>
      </c>
      <c r="N11" s="18"/>
      <c r="O11" s="18" t="s">
        <v>123</v>
      </c>
      <c r="P11" s="180">
        <v>2</v>
      </c>
      <c r="Q11" t="s">
        <v>125</v>
      </c>
      <c r="R11" s="180">
        <v>30</v>
      </c>
      <c r="S11" t="s">
        <v>126</v>
      </c>
      <c r="T11" s="181">
        <f>P11+R11</f>
        <v>32</v>
      </c>
      <c r="U11" t="s">
        <v>124</v>
      </c>
    </row>
    <row r="12" spans="1:22" ht="20.100000000000001" customHeight="1" x14ac:dyDescent="0.2">
      <c r="A12" t="s">
        <v>127</v>
      </c>
      <c r="M12" t="s">
        <v>127</v>
      </c>
    </row>
    <row r="13" spans="1:22" ht="20.100000000000001" customHeight="1" x14ac:dyDescent="0.2">
      <c r="B13" s="608"/>
      <c r="C13" s="608"/>
      <c r="D13" s="608"/>
      <c r="E13" s="608"/>
      <c r="F13" s="608"/>
      <c r="G13" s="608"/>
      <c r="H13" s="608"/>
      <c r="I13" s="608"/>
      <c r="J13" s="608"/>
      <c r="N13" s="626" t="s">
        <v>461</v>
      </c>
      <c r="O13" s="626"/>
      <c r="P13" s="626"/>
      <c r="Q13" s="626"/>
      <c r="R13" s="626"/>
      <c r="S13" s="626"/>
      <c r="T13" s="626"/>
      <c r="U13" s="626"/>
      <c r="V13" s="626"/>
    </row>
    <row r="14" spans="1:22" ht="20.100000000000001" customHeight="1" x14ac:dyDescent="0.2">
      <c r="A14" t="s">
        <v>128</v>
      </c>
      <c r="M14" t="s">
        <v>128</v>
      </c>
    </row>
    <row r="15" spans="1:22" ht="20.100000000000001" customHeight="1" x14ac:dyDescent="0.2">
      <c r="B15" s="155" t="s">
        <v>358</v>
      </c>
      <c r="C15" s="39"/>
      <c r="D15" s="39"/>
      <c r="E15" s="39"/>
      <c r="F15" s="39"/>
      <c r="G15" s="39"/>
      <c r="H15" s="39"/>
      <c r="I15" s="39"/>
      <c r="J15" s="40"/>
      <c r="N15" s="155" t="s">
        <v>358</v>
      </c>
      <c r="O15" s="39"/>
      <c r="P15" s="39"/>
      <c r="Q15" s="39"/>
      <c r="R15" s="39"/>
      <c r="S15" s="39"/>
      <c r="T15" s="39"/>
      <c r="U15" s="39"/>
      <c r="V15" s="40"/>
    </row>
    <row r="16" spans="1:22" ht="20.100000000000001" customHeight="1" x14ac:dyDescent="0.2">
      <c r="B16" s="41"/>
      <c r="J16" s="42"/>
      <c r="N16" s="41"/>
      <c r="V16" s="42"/>
    </row>
    <row r="17" spans="2:22" ht="20.100000000000001" customHeight="1" x14ac:dyDescent="0.2">
      <c r="B17" s="41"/>
      <c r="J17" s="42"/>
      <c r="N17" s="637" t="s">
        <v>650</v>
      </c>
      <c r="O17" s="638"/>
      <c r="P17" s="638"/>
      <c r="Q17" s="638"/>
      <c r="R17" s="638"/>
      <c r="S17" s="638"/>
      <c r="T17" s="638"/>
      <c r="U17" s="638"/>
      <c r="V17" s="639"/>
    </row>
    <row r="18" spans="2:22" ht="20.100000000000001" customHeight="1" x14ac:dyDescent="0.2">
      <c r="B18" s="41"/>
      <c r="J18" s="42"/>
      <c r="N18" s="637"/>
      <c r="O18" s="638"/>
      <c r="P18" s="638"/>
      <c r="Q18" s="638"/>
      <c r="R18" s="638"/>
      <c r="S18" s="638"/>
      <c r="T18" s="638"/>
      <c r="U18" s="638"/>
      <c r="V18" s="639"/>
    </row>
    <row r="19" spans="2:22" ht="20.100000000000001" customHeight="1" x14ac:dyDescent="0.2">
      <c r="B19" s="41"/>
      <c r="J19" s="42"/>
      <c r="N19" s="637"/>
      <c r="O19" s="638"/>
      <c r="P19" s="638"/>
      <c r="Q19" s="638"/>
      <c r="R19" s="638"/>
      <c r="S19" s="638"/>
      <c r="T19" s="638"/>
      <c r="U19" s="638"/>
      <c r="V19" s="639"/>
    </row>
    <row r="20" spans="2:22" ht="20.100000000000001" customHeight="1" x14ac:dyDescent="0.2">
      <c r="B20" s="41"/>
      <c r="J20" s="42"/>
      <c r="N20" s="637"/>
      <c r="O20" s="638"/>
      <c r="P20" s="638"/>
      <c r="Q20" s="638"/>
      <c r="R20" s="638"/>
      <c r="S20" s="638"/>
      <c r="T20" s="638"/>
      <c r="U20" s="638"/>
      <c r="V20" s="639"/>
    </row>
    <row r="21" spans="2:22" ht="20.100000000000001" customHeight="1" x14ac:dyDescent="0.2">
      <c r="B21" s="41"/>
      <c r="J21" s="42"/>
      <c r="N21" s="637"/>
      <c r="O21" s="638"/>
      <c r="P21" s="638"/>
      <c r="Q21" s="638"/>
      <c r="R21" s="638"/>
      <c r="S21" s="638"/>
      <c r="T21" s="638"/>
      <c r="U21" s="638"/>
      <c r="V21" s="639"/>
    </row>
    <row r="22" spans="2:22" ht="20.100000000000001" customHeight="1" x14ac:dyDescent="0.2">
      <c r="B22" s="41"/>
      <c r="J22" s="42"/>
      <c r="N22" s="637"/>
      <c r="O22" s="638"/>
      <c r="P22" s="638"/>
      <c r="Q22" s="638"/>
      <c r="R22" s="638"/>
      <c r="S22" s="638"/>
      <c r="T22" s="638"/>
      <c r="U22" s="638"/>
      <c r="V22" s="639"/>
    </row>
    <row r="23" spans="2:22" ht="20.100000000000001" customHeight="1" x14ac:dyDescent="0.2">
      <c r="B23" s="41"/>
      <c r="J23" s="42"/>
      <c r="N23" s="637"/>
      <c r="O23" s="638"/>
      <c r="P23" s="638"/>
      <c r="Q23" s="638"/>
      <c r="R23" s="638"/>
      <c r="S23" s="638"/>
      <c r="T23" s="638"/>
      <c r="U23" s="638"/>
      <c r="V23" s="639"/>
    </row>
    <row r="24" spans="2:22" ht="20.100000000000001" customHeight="1" x14ac:dyDescent="0.2">
      <c r="B24" s="41"/>
      <c r="J24" s="42"/>
      <c r="N24" s="637"/>
      <c r="O24" s="638"/>
      <c r="P24" s="638"/>
      <c r="Q24" s="638"/>
      <c r="R24" s="638"/>
      <c r="S24" s="638"/>
      <c r="T24" s="638"/>
      <c r="U24" s="638"/>
      <c r="V24" s="639"/>
    </row>
    <row r="25" spans="2:22" ht="20.100000000000001" customHeight="1" x14ac:dyDescent="0.2">
      <c r="B25" s="41"/>
      <c r="J25" s="42"/>
      <c r="N25" s="637"/>
      <c r="O25" s="638"/>
      <c r="P25" s="638"/>
      <c r="Q25" s="638"/>
      <c r="R25" s="638"/>
      <c r="S25" s="638"/>
      <c r="T25" s="638"/>
      <c r="U25" s="638"/>
      <c r="V25" s="639"/>
    </row>
    <row r="26" spans="2:22" ht="20.100000000000001" customHeight="1" x14ac:dyDescent="0.2">
      <c r="B26" s="41"/>
      <c r="J26" s="42"/>
      <c r="N26" s="637"/>
      <c r="O26" s="638"/>
      <c r="P26" s="638"/>
      <c r="Q26" s="638"/>
      <c r="R26" s="638"/>
      <c r="S26" s="638"/>
      <c r="T26" s="638"/>
      <c r="U26" s="638"/>
      <c r="V26" s="639"/>
    </row>
    <row r="27" spans="2:22" ht="20.100000000000001" customHeight="1" x14ac:dyDescent="0.2">
      <c r="B27" s="41"/>
      <c r="J27" s="42"/>
      <c r="N27" s="637"/>
      <c r="O27" s="638"/>
      <c r="P27" s="638"/>
      <c r="Q27" s="638"/>
      <c r="R27" s="638"/>
      <c r="S27" s="638"/>
      <c r="T27" s="638"/>
      <c r="U27" s="638"/>
      <c r="V27" s="639"/>
    </row>
    <row r="28" spans="2:22" ht="20.100000000000001" customHeight="1" x14ac:dyDescent="0.2">
      <c r="B28" s="41"/>
      <c r="J28" s="42"/>
      <c r="N28" s="637"/>
      <c r="O28" s="638"/>
      <c r="P28" s="638"/>
      <c r="Q28" s="638"/>
      <c r="R28" s="638"/>
      <c r="S28" s="638"/>
      <c r="T28" s="638"/>
      <c r="U28" s="638"/>
      <c r="V28" s="639"/>
    </row>
    <row r="29" spans="2:22" ht="20.100000000000001" customHeight="1" x14ac:dyDescent="0.2">
      <c r="B29" s="41"/>
      <c r="J29" s="42"/>
      <c r="N29" s="637"/>
      <c r="O29" s="638"/>
      <c r="P29" s="638"/>
      <c r="Q29" s="638"/>
      <c r="R29" s="638"/>
      <c r="S29" s="638"/>
      <c r="T29" s="638"/>
      <c r="U29" s="638"/>
      <c r="V29" s="639"/>
    </row>
    <row r="30" spans="2:22" ht="20.100000000000001" customHeight="1" x14ac:dyDescent="0.2">
      <c r="B30" s="41"/>
      <c r="J30" s="42"/>
      <c r="N30" s="637"/>
      <c r="O30" s="638"/>
      <c r="P30" s="638"/>
      <c r="Q30" s="638"/>
      <c r="R30" s="638"/>
      <c r="S30" s="638"/>
      <c r="T30" s="638"/>
      <c r="U30" s="638"/>
      <c r="V30" s="639"/>
    </row>
    <row r="31" spans="2:22" ht="20.100000000000001" customHeight="1" x14ac:dyDescent="0.2">
      <c r="B31" s="41"/>
      <c r="J31" s="42"/>
      <c r="N31" s="637"/>
      <c r="O31" s="638"/>
      <c r="P31" s="638"/>
      <c r="Q31" s="638"/>
      <c r="R31" s="638"/>
      <c r="S31" s="638"/>
      <c r="T31" s="638"/>
      <c r="U31" s="638"/>
      <c r="V31" s="639"/>
    </row>
    <row r="32" spans="2:22" ht="20.100000000000001" customHeight="1" x14ac:dyDescent="0.2">
      <c r="B32" s="41"/>
      <c r="J32" s="42"/>
      <c r="N32" s="637"/>
      <c r="O32" s="638"/>
      <c r="P32" s="638"/>
      <c r="Q32" s="638"/>
      <c r="R32" s="638"/>
      <c r="S32" s="638"/>
      <c r="T32" s="638"/>
      <c r="U32" s="638"/>
      <c r="V32" s="639"/>
    </row>
    <row r="33" spans="1:22" ht="20.100000000000001" customHeight="1" x14ac:dyDescent="0.2">
      <c r="B33" s="43"/>
      <c r="C33" s="3"/>
      <c r="D33" s="3"/>
      <c r="E33" s="3"/>
      <c r="F33" s="3"/>
      <c r="G33" s="3"/>
      <c r="H33" s="3"/>
      <c r="I33" s="3"/>
      <c r="J33" s="44"/>
      <c r="N33" s="640"/>
      <c r="O33" s="641"/>
      <c r="P33" s="641"/>
      <c r="Q33" s="641"/>
      <c r="R33" s="641"/>
      <c r="S33" s="641"/>
      <c r="T33" s="641"/>
      <c r="U33" s="641"/>
      <c r="V33" s="642"/>
    </row>
    <row r="34" spans="1:22" ht="20.100000000000001" customHeight="1" x14ac:dyDescent="0.2"/>
    <row r="35" spans="1:22" ht="20.100000000000001" customHeight="1" x14ac:dyDescent="0.2">
      <c r="A35">
        <v>13</v>
      </c>
      <c r="B35" t="s">
        <v>462</v>
      </c>
      <c r="M35">
        <v>13</v>
      </c>
      <c r="N35" t="s">
        <v>463</v>
      </c>
    </row>
    <row r="36" spans="1:22" ht="20.100000000000001" customHeight="1" x14ac:dyDescent="0.2">
      <c r="B36" s="18" t="s">
        <v>107</v>
      </c>
      <c r="E36" t="s">
        <v>108</v>
      </c>
      <c r="H36" t="s">
        <v>97</v>
      </c>
      <c r="N36" s="15" t="s">
        <v>107</v>
      </c>
      <c r="O36" s="604" t="s">
        <v>415</v>
      </c>
      <c r="P36" s="604"/>
      <c r="Q36" t="s">
        <v>108</v>
      </c>
      <c r="R36" s="604" t="s">
        <v>651</v>
      </c>
      <c r="S36" s="604"/>
      <c r="T36" t="s">
        <v>97</v>
      </c>
      <c r="U36" s="604" t="s">
        <v>653</v>
      </c>
      <c r="V36" s="604"/>
    </row>
    <row r="37" spans="1:22" ht="20.100000000000001" customHeight="1" x14ac:dyDescent="0.2">
      <c r="B37" t="s">
        <v>109</v>
      </c>
      <c r="N37" t="s">
        <v>109</v>
      </c>
    </row>
    <row r="38" spans="1:22" ht="20.100000000000001" customHeight="1" x14ac:dyDescent="0.2">
      <c r="B38" s="18" t="s">
        <v>107</v>
      </c>
      <c r="E38" t="s">
        <v>108</v>
      </c>
      <c r="H38" t="s">
        <v>97</v>
      </c>
      <c r="N38" s="15" t="s">
        <v>107</v>
      </c>
      <c r="O38" s="604" t="s">
        <v>420</v>
      </c>
      <c r="P38" s="604"/>
      <c r="Q38" t="s">
        <v>108</v>
      </c>
      <c r="R38" s="604" t="s">
        <v>652</v>
      </c>
      <c r="S38" s="604"/>
      <c r="T38" t="s">
        <v>97</v>
      </c>
      <c r="U38" s="604" t="s">
        <v>654</v>
      </c>
      <c r="V38" s="604"/>
    </row>
    <row r="39" spans="1:22" ht="20.100000000000001" customHeight="1" x14ac:dyDescent="0.2"/>
    <row r="40" spans="1:22" ht="20.100000000000001" customHeight="1" x14ac:dyDescent="0.2">
      <c r="B40" s="635" t="s">
        <v>193</v>
      </c>
      <c r="C40" s="635"/>
      <c r="N40" s="190"/>
      <c r="O40" s="190"/>
    </row>
  </sheetData>
  <mergeCells count="23">
    <mergeCell ref="B13:J13"/>
    <mergeCell ref="N13:V13"/>
    <mergeCell ref="B40:C40"/>
    <mergeCell ref="C7:I7"/>
    <mergeCell ref="O7:U7"/>
    <mergeCell ref="C9:J9"/>
    <mergeCell ref="O9:V9"/>
    <mergeCell ref="C10:J10"/>
    <mergeCell ref="O10:V10"/>
    <mergeCell ref="N17:V33"/>
    <mergeCell ref="O36:P36"/>
    <mergeCell ref="O38:P38"/>
    <mergeCell ref="R36:S36"/>
    <mergeCell ref="R38:S38"/>
    <mergeCell ref="U36:V36"/>
    <mergeCell ref="U38:V38"/>
    <mergeCell ref="A2:J2"/>
    <mergeCell ref="H3:J3"/>
    <mergeCell ref="T3:V3"/>
    <mergeCell ref="F5:G5"/>
    <mergeCell ref="H5:J5"/>
    <mergeCell ref="R5:S5"/>
    <mergeCell ref="T5:V5"/>
  </mergeCells>
  <phoneticPr fontId="2"/>
  <hyperlinks>
    <hyperlink ref="B40" location="目次!B2" display="目次へ戻る" xr:uid="{00000000-0004-0000-1000-000000000000}"/>
  </hyperlink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K32"/>
  <sheetViews>
    <sheetView showZeros="0" view="pageBreakPreview" zoomScaleNormal="100" zoomScaleSheetLayoutView="100" workbookViewId="0"/>
  </sheetViews>
  <sheetFormatPr defaultRowHeight="13.2" x14ac:dyDescent="0.2"/>
  <cols>
    <col min="1" max="1" width="3.21875" customWidth="1"/>
    <col min="2" max="2" width="15.33203125" customWidth="1"/>
    <col min="3" max="4" width="15.6640625" customWidth="1"/>
    <col min="5" max="5" width="36.44140625" customWidth="1"/>
    <col min="7" max="7" width="3.21875" customWidth="1"/>
    <col min="8" max="8" width="15.33203125" customWidth="1"/>
    <col min="9" max="10" width="15.6640625" customWidth="1"/>
    <col min="11" max="11" width="36.44140625" customWidth="1"/>
  </cols>
  <sheetData>
    <row r="1" spans="1:11" x14ac:dyDescent="0.2">
      <c r="A1" t="s">
        <v>191</v>
      </c>
      <c r="G1" s="158" t="s">
        <v>781</v>
      </c>
      <c r="I1" s="158" t="s">
        <v>588</v>
      </c>
    </row>
    <row r="3" spans="1:11" ht="19.2" x14ac:dyDescent="0.2">
      <c r="A3" s="590" t="s">
        <v>192</v>
      </c>
      <c r="B3" s="590"/>
      <c r="C3" s="590"/>
      <c r="D3" s="590"/>
      <c r="E3" s="590"/>
      <c r="G3" s="17" t="s">
        <v>192</v>
      </c>
      <c r="H3" s="2"/>
      <c r="I3" s="2"/>
      <c r="J3" s="2"/>
      <c r="K3" s="2"/>
    </row>
    <row r="5" spans="1:11" x14ac:dyDescent="0.2">
      <c r="E5" s="18" t="s">
        <v>451</v>
      </c>
      <c r="K5" s="179" t="s">
        <v>883</v>
      </c>
    </row>
    <row r="6" spans="1:11" ht="24" customHeight="1" x14ac:dyDescent="0.2">
      <c r="E6" s="3" t="s">
        <v>112</v>
      </c>
      <c r="K6" s="3" t="s">
        <v>452</v>
      </c>
    </row>
    <row r="7" spans="1:11" ht="24" customHeight="1" x14ac:dyDescent="0.2">
      <c r="E7" s="3" t="s">
        <v>129</v>
      </c>
      <c r="K7" s="3" t="s">
        <v>453</v>
      </c>
    </row>
    <row r="8" spans="1:11" ht="24" customHeight="1" x14ac:dyDescent="0.2">
      <c r="B8" s="3" t="s">
        <v>67</v>
      </c>
      <c r="C8" s="628"/>
      <c r="D8" s="628"/>
      <c r="E8" s="628"/>
      <c r="H8" s="3" t="s">
        <v>67</v>
      </c>
      <c r="I8" s="629" t="s">
        <v>649</v>
      </c>
      <c r="J8" s="629"/>
      <c r="K8" s="629"/>
    </row>
    <row r="9" spans="1:11" ht="24" customHeight="1" x14ac:dyDescent="0.2">
      <c r="B9" t="s">
        <v>454</v>
      </c>
      <c r="C9" s="630" t="s">
        <v>455</v>
      </c>
      <c r="D9" s="630"/>
      <c r="E9" s="630"/>
      <c r="H9" t="s">
        <v>454</v>
      </c>
      <c r="I9" s="631" t="s">
        <v>884</v>
      </c>
      <c r="J9" s="631"/>
      <c r="K9" s="631"/>
    </row>
    <row r="10" spans="1:11" ht="24" customHeight="1" x14ac:dyDescent="0.2">
      <c r="A10" t="s">
        <v>113</v>
      </c>
      <c r="E10" s="9" t="s">
        <v>24</v>
      </c>
      <c r="G10" t="s">
        <v>113</v>
      </c>
      <c r="K10" s="9" t="s">
        <v>24</v>
      </c>
    </row>
    <row r="11" spans="1:11" ht="24" customHeight="1" x14ac:dyDescent="0.2">
      <c r="A11" s="4" t="s">
        <v>2</v>
      </c>
      <c r="B11" s="4" t="s">
        <v>5</v>
      </c>
      <c r="C11" s="4" t="s">
        <v>4</v>
      </c>
      <c r="D11" s="4" t="s">
        <v>28</v>
      </c>
      <c r="E11" s="4" t="s">
        <v>114</v>
      </c>
      <c r="G11" s="4" t="s">
        <v>2</v>
      </c>
      <c r="H11" s="4" t="s">
        <v>5</v>
      </c>
      <c r="I11" s="4" t="s">
        <v>4</v>
      </c>
      <c r="J11" s="4" t="s">
        <v>28</v>
      </c>
      <c r="K11" s="4" t="s">
        <v>114</v>
      </c>
    </row>
    <row r="12" spans="1:11" ht="24" customHeight="1" x14ac:dyDescent="0.2">
      <c r="A12" s="19">
        <v>1</v>
      </c>
      <c r="B12" s="16" t="s">
        <v>55</v>
      </c>
      <c r="C12" s="104">
        <v>0</v>
      </c>
      <c r="D12" s="104">
        <v>0</v>
      </c>
      <c r="E12" s="45" t="s">
        <v>866</v>
      </c>
      <c r="G12" s="19">
        <v>1</v>
      </c>
      <c r="H12" s="16" t="s">
        <v>55</v>
      </c>
      <c r="I12" s="218">
        <v>100000</v>
      </c>
      <c r="J12" s="218">
        <v>100000</v>
      </c>
      <c r="K12" s="45" t="s">
        <v>683</v>
      </c>
    </row>
    <row r="13" spans="1:11" ht="24" customHeight="1" x14ac:dyDescent="0.2">
      <c r="A13" s="5">
        <v>2</v>
      </c>
      <c r="B13" s="4" t="s">
        <v>357</v>
      </c>
      <c r="C13" s="104">
        <v>0</v>
      </c>
      <c r="D13" s="104">
        <v>0</v>
      </c>
      <c r="E13" s="35" t="s">
        <v>867</v>
      </c>
      <c r="G13" s="5">
        <v>2</v>
      </c>
      <c r="H13" s="4" t="s">
        <v>357</v>
      </c>
      <c r="I13" s="218">
        <v>100000</v>
      </c>
      <c r="J13" s="218">
        <v>100000</v>
      </c>
      <c r="K13" s="35" t="s">
        <v>648</v>
      </c>
    </row>
    <row r="14" spans="1:11" ht="24" customHeight="1" x14ac:dyDescent="0.2">
      <c r="A14" s="20">
        <v>3</v>
      </c>
      <c r="B14" s="22" t="s">
        <v>611</v>
      </c>
      <c r="C14" s="7">
        <v>0</v>
      </c>
      <c r="D14" s="7">
        <v>0</v>
      </c>
      <c r="E14" s="35"/>
      <c r="G14" s="20">
        <v>3</v>
      </c>
      <c r="H14" s="22" t="s">
        <v>611</v>
      </c>
      <c r="I14" s="218">
        <f>I27-I12-I13</f>
        <v>207600</v>
      </c>
      <c r="J14" s="218">
        <f>J27-J12-J13</f>
        <v>207600</v>
      </c>
      <c r="K14" s="35"/>
    </row>
    <row r="15" spans="1:11" ht="24" customHeight="1" x14ac:dyDescent="0.2">
      <c r="A15" s="20">
        <v>4</v>
      </c>
      <c r="B15" s="20"/>
      <c r="C15" s="20"/>
      <c r="D15" s="20"/>
      <c r="E15" s="46"/>
      <c r="G15" s="20">
        <v>4</v>
      </c>
      <c r="H15" s="20"/>
      <c r="I15" s="218"/>
      <c r="J15" s="218"/>
      <c r="K15" s="46"/>
    </row>
    <row r="16" spans="1:11" ht="24" customHeight="1" x14ac:dyDescent="0.2">
      <c r="A16" s="12" t="s">
        <v>35</v>
      </c>
      <c r="B16" s="13"/>
      <c r="C16" s="7">
        <f>SUM(C12:C15)</f>
        <v>0</v>
      </c>
      <c r="D16" s="7">
        <f>SUM(D12:D15)</f>
        <v>0</v>
      </c>
      <c r="E16" s="5"/>
      <c r="G16" s="12" t="s">
        <v>35</v>
      </c>
      <c r="H16" s="13"/>
      <c r="I16" s="159">
        <f>SUM(I12:I15)</f>
        <v>407600</v>
      </c>
      <c r="J16" s="159">
        <f>SUM(J12:J15)</f>
        <v>407600</v>
      </c>
      <c r="K16" s="5"/>
    </row>
    <row r="17" spans="1:11" ht="24" customHeight="1" x14ac:dyDescent="0.2"/>
    <row r="18" spans="1:11" ht="24" customHeight="1" x14ac:dyDescent="0.2">
      <c r="A18" t="s">
        <v>12</v>
      </c>
      <c r="G18" t="s">
        <v>12</v>
      </c>
    </row>
    <row r="19" spans="1:11" ht="24" customHeight="1" x14ac:dyDescent="0.2">
      <c r="A19" s="4" t="s">
        <v>456</v>
      </c>
      <c r="B19" s="4" t="s">
        <v>5</v>
      </c>
      <c r="C19" s="4" t="s">
        <v>4</v>
      </c>
      <c r="D19" s="4" t="s">
        <v>28</v>
      </c>
      <c r="E19" s="4" t="s">
        <v>114</v>
      </c>
      <c r="G19" s="4" t="s">
        <v>2</v>
      </c>
      <c r="H19" s="4" t="s">
        <v>5</v>
      </c>
      <c r="I19" s="4" t="s">
        <v>4</v>
      </c>
      <c r="J19" s="4" t="s">
        <v>28</v>
      </c>
      <c r="K19" s="4" t="s">
        <v>114</v>
      </c>
    </row>
    <row r="20" spans="1:11" ht="24" customHeight="1" x14ac:dyDescent="0.2">
      <c r="A20" s="5">
        <v>1</v>
      </c>
      <c r="B20" s="6" t="s">
        <v>115</v>
      </c>
      <c r="C20" s="7">
        <v>0</v>
      </c>
      <c r="D20" s="7">
        <v>0</v>
      </c>
      <c r="E20" s="5" t="s">
        <v>356</v>
      </c>
      <c r="G20" s="5">
        <v>1</v>
      </c>
      <c r="H20" s="6" t="s">
        <v>115</v>
      </c>
      <c r="I20" s="159">
        <v>160600</v>
      </c>
      <c r="J20" s="159">
        <v>160600</v>
      </c>
      <c r="K20" s="204" t="s">
        <v>721</v>
      </c>
    </row>
    <row r="21" spans="1:11" ht="24" customHeight="1" x14ac:dyDescent="0.2">
      <c r="A21" s="5">
        <v>2</v>
      </c>
      <c r="B21" s="6" t="s">
        <v>116</v>
      </c>
      <c r="C21" s="7">
        <v>0</v>
      </c>
      <c r="D21" s="7">
        <v>0</v>
      </c>
      <c r="E21" s="5" t="s">
        <v>356</v>
      </c>
      <c r="G21" s="5">
        <v>2</v>
      </c>
      <c r="H21" s="6" t="s">
        <v>116</v>
      </c>
      <c r="I21" s="159">
        <v>241500</v>
      </c>
      <c r="J21" s="159">
        <v>241500</v>
      </c>
      <c r="K21" s="203" t="s">
        <v>646</v>
      </c>
    </row>
    <row r="22" spans="1:11" ht="24" customHeight="1" x14ac:dyDescent="0.2">
      <c r="A22" s="5">
        <v>3</v>
      </c>
      <c r="B22" s="6" t="s">
        <v>117</v>
      </c>
      <c r="C22" s="7">
        <v>0</v>
      </c>
      <c r="D22" s="7">
        <v>0</v>
      </c>
      <c r="E22" s="5"/>
      <c r="G22" s="5">
        <v>3</v>
      </c>
      <c r="H22" s="6" t="s">
        <v>117</v>
      </c>
      <c r="I22" s="159">
        <v>0</v>
      </c>
      <c r="J22" s="159">
        <v>0</v>
      </c>
      <c r="K22" s="192"/>
    </row>
    <row r="23" spans="1:11" ht="24" customHeight="1" x14ac:dyDescent="0.2">
      <c r="A23" s="5">
        <v>4</v>
      </c>
      <c r="B23" s="6" t="s">
        <v>70</v>
      </c>
      <c r="C23" s="7">
        <v>0</v>
      </c>
      <c r="D23" s="7">
        <v>0</v>
      </c>
      <c r="E23" s="5"/>
      <c r="G23" s="5">
        <v>4</v>
      </c>
      <c r="H23" s="6" t="s">
        <v>70</v>
      </c>
      <c r="I23" s="159">
        <v>5500</v>
      </c>
      <c r="J23" s="159">
        <v>5500</v>
      </c>
      <c r="K23" s="204" t="s">
        <v>722</v>
      </c>
    </row>
    <row r="24" spans="1:11" ht="24" customHeight="1" x14ac:dyDescent="0.2">
      <c r="A24" s="5"/>
      <c r="B24" s="6"/>
      <c r="C24" s="7"/>
      <c r="D24" s="7"/>
      <c r="E24" s="5"/>
      <c r="G24" s="5"/>
      <c r="H24" s="6"/>
      <c r="I24" s="7"/>
      <c r="J24" s="7"/>
      <c r="K24" s="35"/>
    </row>
    <row r="25" spans="1:11" ht="24" customHeight="1" x14ac:dyDescent="0.2">
      <c r="A25" s="5"/>
      <c r="B25" s="6"/>
      <c r="C25" s="7"/>
      <c r="D25" s="7"/>
      <c r="E25" s="5"/>
      <c r="G25" s="5"/>
      <c r="H25" s="6"/>
      <c r="I25" s="7"/>
      <c r="J25" s="7"/>
      <c r="K25" s="35"/>
    </row>
    <row r="26" spans="1:11" ht="24" customHeight="1" x14ac:dyDescent="0.2">
      <c r="A26" s="5"/>
      <c r="B26" s="6"/>
      <c r="C26" s="7"/>
      <c r="D26" s="7"/>
      <c r="E26" s="5"/>
      <c r="G26" s="5"/>
      <c r="H26" s="6"/>
      <c r="I26" s="7"/>
      <c r="J26" s="7"/>
      <c r="K26" s="35"/>
    </row>
    <row r="27" spans="1:11" ht="24" customHeight="1" x14ac:dyDescent="0.2">
      <c r="A27" s="12" t="s">
        <v>35</v>
      </c>
      <c r="B27" s="13"/>
      <c r="C27" s="7">
        <f>SUM(C20:C26)</f>
        <v>0</v>
      </c>
      <c r="D27" s="7">
        <f>SUM(D20:D26)</f>
        <v>0</v>
      </c>
      <c r="E27" s="5"/>
      <c r="G27" s="12" t="s">
        <v>35</v>
      </c>
      <c r="H27" s="13"/>
      <c r="I27" s="159">
        <f>SUM(I20:I26)</f>
        <v>407600</v>
      </c>
      <c r="J27" s="159">
        <f>SUM(J20:J26)</f>
        <v>407600</v>
      </c>
      <c r="K27" s="35"/>
    </row>
    <row r="29" spans="1:11" x14ac:dyDescent="0.2">
      <c r="A29" t="str">
        <f>IF(D16-D27&lt;0,"","収支　　収入額　"&amp;TEXT(D16,"#,##0")&amp;"円  "&amp;"－支出額　"&amp;TEXT(D27,"#,##0")&amp;"円  ＝  "&amp;"残額　"&amp;TEXT(D16-D27,"#,##0")&amp;"円")</f>
        <v>収支　　収入額　0円  －支出額　0円  ＝  残額　0円</v>
      </c>
      <c r="D29" s="8"/>
      <c r="G29" s="158" t="str">
        <f>IF(J16-J27&lt;0,"","収支　　収入額　"&amp;TEXT(J16,"#,##0")&amp;"円  "&amp;"－支出額　"&amp;TEXT(J27,"#,##0")&amp;"円  ＝  "&amp;"残額　"&amp;TEXT(J16-J27,"#,##0")&amp;"円")</f>
        <v>収支　　収入額　407,600円  －支出額　407,600円  ＝  残額　0円</v>
      </c>
      <c r="J29" s="8"/>
    </row>
    <row r="30" spans="1:11" x14ac:dyDescent="0.2">
      <c r="A30" s="11" t="str">
        <f>IF(D16-D27&lt;0,"赤字です。決算できません。","")</f>
        <v/>
      </c>
      <c r="E30" t="str">
        <f>IF(D16&gt;D27,"(高体連強化会計へ戻入)","")</f>
        <v/>
      </c>
      <c r="G30" s="11" t="str">
        <f>IF(J16-J27&lt;0,"赤字です。決算できません。","")</f>
        <v/>
      </c>
      <c r="K30" t="str">
        <f>IF(J16&gt;J27,"(高体連強化会計へ戻入)","")</f>
        <v/>
      </c>
    </row>
    <row r="32" spans="1:11" x14ac:dyDescent="0.2">
      <c r="B32" s="162" t="s">
        <v>193</v>
      </c>
      <c r="H32" s="162"/>
    </row>
  </sheetData>
  <mergeCells count="5">
    <mergeCell ref="C8:E8"/>
    <mergeCell ref="I8:K8"/>
    <mergeCell ref="C9:E9"/>
    <mergeCell ref="I9:K9"/>
    <mergeCell ref="A3:E3"/>
  </mergeCells>
  <phoneticPr fontId="2"/>
  <hyperlinks>
    <hyperlink ref="B32" location="目次!B2" display="目次へ戻る" xr:uid="{00000000-0004-0000-1100-000000000000}"/>
  </hyperlinks>
  <pageMargins left="0.78700000000000003" right="0.78700000000000003" top="0.98399999999999999" bottom="0.98399999999999999" header="0.51200000000000001" footer="0.51200000000000001"/>
  <pageSetup paperSize="9"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AA34"/>
  <sheetViews>
    <sheetView showZeros="0" view="pageBreakPreview" zoomScaleNormal="100" zoomScaleSheetLayoutView="100" workbookViewId="0">
      <selection activeCell="A2" sqref="A2:L3"/>
    </sheetView>
  </sheetViews>
  <sheetFormatPr defaultRowHeight="13.2" x14ac:dyDescent="0.2"/>
  <cols>
    <col min="1" max="1" width="3.6640625" customWidth="1"/>
    <col min="2" max="2" width="12.109375" customWidth="1"/>
    <col min="3" max="4" width="12.88671875" customWidth="1"/>
    <col min="5" max="9" width="5.109375" customWidth="1"/>
    <col min="10" max="10" width="9.6640625" customWidth="1"/>
    <col min="11" max="11" width="6.109375" customWidth="1"/>
    <col min="12" max="12" width="8.6640625" customWidth="1"/>
    <col min="14" max="14" width="3.6640625" customWidth="1"/>
    <col min="15" max="15" width="12.109375" customWidth="1"/>
    <col min="16" max="17" width="12.88671875" customWidth="1"/>
    <col min="18" max="22" width="5.109375" customWidth="1"/>
    <col min="23" max="23" width="9.6640625" customWidth="1"/>
    <col min="24" max="24" width="6.109375" style="167" customWidth="1"/>
    <col min="25" max="25" width="8.6640625" customWidth="1"/>
  </cols>
  <sheetData>
    <row r="1" spans="1:27" x14ac:dyDescent="0.2">
      <c r="A1" t="s">
        <v>68</v>
      </c>
      <c r="N1" s="158" t="s">
        <v>782</v>
      </c>
      <c r="P1" s="158" t="s">
        <v>588</v>
      </c>
    </row>
    <row r="2" spans="1:27" ht="21" customHeight="1" x14ac:dyDescent="0.2">
      <c r="A2" s="653" t="s">
        <v>841</v>
      </c>
      <c r="B2" s="653"/>
      <c r="C2" s="653"/>
      <c r="D2" s="653"/>
      <c r="E2" s="653"/>
      <c r="F2" s="653"/>
      <c r="G2" s="653"/>
      <c r="H2" s="653"/>
      <c r="I2" s="653"/>
      <c r="J2" s="653"/>
      <c r="K2" s="653"/>
      <c r="L2" s="653"/>
      <c r="N2" s="653" t="s">
        <v>408</v>
      </c>
      <c r="O2" s="653"/>
      <c r="P2" s="653"/>
      <c r="Q2" s="653"/>
      <c r="R2" s="653"/>
      <c r="S2" s="653"/>
      <c r="T2" s="653"/>
      <c r="U2" s="653"/>
      <c r="V2" s="653"/>
      <c r="W2" s="653"/>
      <c r="X2" s="653"/>
      <c r="Y2" s="653"/>
    </row>
    <row r="3" spans="1:27" x14ac:dyDescent="0.2">
      <c r="A3" s="653"/>
      <c r="B3" s="653"/>
      <c r="C3" s="653"/>
      <c r="D3" s="653"/>
      <c r="E3" s="653"/>
      <c r="F3" s="653"/>
      <c r="G3" s="653"/>
      <c r="H3" s="653"/>
      <c r="I3" s="653"/>
      <c r="J3" s="653"/>
      <c r="K3" s="653"/>
      <c r="L3" s="653"/>
      <c r="N3" s="653"/>
      <c r="O3" s="653"/>
      <c r="P3" s="653"/>
      <c r="Q3" s="653"/>
      <c r="R3" s="653"/>
      <c r="S3" s="653"/>
      <c r="T3" s="653"/>
      <c r="U3" s="653"/>
      <c r="V3" s="653"/>
      <c r="W3" s="653"/>
      <c r="X3" s="653"/>
      <c r="Y3" s="653"/>
    </row>
    <row r="4" spans="1:27" ht="20.100000000000001" customHeight="1" x14ac:dyDescent="0.2">
      <c r="A4" s="607"/>
      <c r="B4" s="607"/>
      <c r="C4" s="607"/>
      <c r="D4" s="607" t="s">
        <v>362</v>
      </c>
      <c r="E4" s="607"/>
      <c r="F4" s="607"/>
      <c r="G4" s="607"/>
      <c r="H4" s="607"/>
      <c r="I4" s="607"/>
      <c r="J4" s="607"/>
      <c r="K4" s="607"/>
      <c r="L4" s="607"/>
      <c r="N4" s="605" t="s">
        <v>783</v>
      </c>
      <c r="O4" s="605"/>
      <c r="P4" s="605"/>
      <c r="Q4" s="607" t="s">
        <v>362</v>
      </c>
      <c r="R4" s="607"/>
      <c r="S4" s="607"/>
      <c r="T4" s="607"/>
      <c r="U4" s="605" t="s">
        <v>861</v>
      </c>
      <c r="V4" s="605"/>
      <c r="W4" s="605"/>
      <c r="X4" s="605"/>
      <c r="Y4" s="605"/>
    </row>
    <row r="5" spans="1:27" ht="20.100000000000001" customHeight="1" x14ac:dyDescent="0.2">
      <c r="A5" s="628" t="s">
        <v>410</v>
      </c>
      <c r="B5" s="628"/>
      <c r="C5" s="628"/>
      <c r="D5" s="628"/>
      <c r="E5" s="628"/>
      <c r="F5" s="628"/>
      <c r="G5" s="628"/>
      <c r="H5" s="628"/>
      <c r="I5" s="628"/>
      <c r="J5" s="628"/>
      <c r="K5" s="628"/>
      <c r="L5" s="628"/>
      <c r="N5" s="628" t="s">
        <v>885</v>
      </c>
      <c r="O5" s="628"/>
      <c r="P5" s="628"/>
      <c r="Q5" s="628"/>
      <c r="R5" s="628"/>
      <c r="S5" s="628"/>
      <c r="T5" s="628"/>
      <c r="U5" s="628"/>
      <c r="V5" s="628"/>
      <c r="W5" s="628"/>
      <c r="X5" s="628"/>
      <c r="Y5" s="628"/>
    </row>
    <row r="6" spans="1:27" ht="20.100000000000001" customHeight="1" thickBot="1" x14ac:dyDescent="0.25">
      <c r="A6" s="654"/>
      <c r="B6" s="654"/>
      <c r="C6" s="654"/>
      <c r="D6" s="654"/>
      <c r="E6" s="654"/>
      <c r="F6" s="654"/>
      <c r="G6" s="654"/>
      <c r="H6" s="654"/>
      <c r="I6" s="654"/>
      <c r="J6" s="654" t="s">
        <v>411</v>
      </c>
      <c r="K6" s="654"/>
      <c r="L6" s="654"/>
      <c r="N6" s="654"/>
      <c r="O6" s="654"/>
      <c r="P6" s="654"/>
      <c r="Q6" s="654"/>
      <c r="R6" s="654"/>
      <c r="S6" s="654"/>
      <c r="T6" s="654"/>
      <c r="U6" s="654"/>
      <c r="V6" s="654"/>
      <c r="W6" s="654" t="s">
        <v>412</v>
      </c>
      <c r="X6" s="654"/>
      <c r="Y6" s="654"/>
    </row>
    <row r="7" spans="1:27" ht="15.75" customHeight="1" x14ac:dyDescent="0.2">
      <c r="A7" s="643" t="s">
        <v>448</v>
      </c>
      <c r="B7" s="645" t="s">
        <v>267</v>
      </c>
      <c r="C7" s="647" t="s">
        <v>277</v>
      </c>
      <c r="D7" s="648"/>
      <c r="E7" s="645" t="s">
        <v>413</v>
      </c>
      <c r="F7" s="645"/>
      <c r="G7" s="645"/>
      <c r="H7" s="645"/>
      <c r="I7" s="645"/>
      <c r="J7" s="645" t="s">
        <v>63</v>
      </c>
      <c r="K7" s="651" t="s">
        <v>274</v>
      </c>
      <c r="L7" s="652"/>
      <c r="N7" s="643" t="s">
        <v>448</v>
      </c>
      <c r="O7" s="645" t="s">
        <v>267</v>
      </c>
      <c r="P7" s="647" t="s">
        <v>277</v>
      </c>
      <c r="Q7" s="648"/>
      <c r="R7" s="645" t="s">
        <v>413</v>
      </c>
      <c r="S7" s="645"/>
      <c r="T7" s="645"/>
      <c r="U7" s="645"/>
      <c r="V7" s="645"/>
      <c r="W7" s="645" t="s">
        <v>63</v>
      </c>
      <c r="X7" s="651" t="s">
        <v>274</v>
      </c>
      <c r="Y7" s="652"/>
    </row>
    <row r="8" spans="1:27" ht="15.75" customHeight="1" x14ac:dyDescent="0.2">
      <c r="A8" s="644"/>
      <c r="B8" s="646"/>
      <c r="C8" s="649"/>
      <c r="D8" s="650"/>
      <c r="E8" s="10" t="s">
        <v>44</v>
      </c>
      <c r="F8" s="10" t="s">
        <v>45</v>
      </c>
      <c r="G8" s="10" t="s">
        <v>46</v>
      </c>
      <c r="H8" s="10" t="s">
        <v>263</v>
      </c>
      <c r="I8" s="10" t="s">
        <v>278</v>
      </c>
      <c r="J8" s="646"/>
      <c r="K8" s="107" t="s">
        <v>279</v>
      </c>
      <c r="L8" s="106" t="s">
        <v>71</v>
      </c>
      <c r="N8" s="644"/>
      <c r="O8" s="646"/>
      <c r="P8" s="649"/>
      <c r="Q8" s="650"/>
      <c r="R8" s="10" t="s">
        <v>44</v>
      </c>
      <c r="S8" s="10" t="s">
        <v>45</v>
      </c>
      <c r="T8" s="10" t="s">
        <v>46</v>
      </c>
      <c r="U8" s="10" t="s">
        <v>263</v>
      </c>
      <c r="V8" s="10" t="s">
        <v>278</v>
      </c>
      <c r="W8" s="646"/>
      <c r="X8" s="168" t="s">
        <v>279</v>
      </c>
      <c r="Y8" s="106" t="s">
        <v>71</v>
      </c>
    </row>
    <row r="9" spans="1:27" ht="27.75" customHeight="1" x14ac:dyDescent="0.2">
      <c r="A9" s="25">
        <v>1</v>
      </c>
      <c r="B9" s="5"/>
      <c r="C9" s="655"/>
      <c r="D9" s="656"/>
      <c r="E9" s="26"/>
      <c r="F9" s="26"/>
      <c r="G9" s="26"/>
      <c r="H9" s="26"/>
      <c r="I9" s="26"/>
      <c r="J9" s="27"/>
      <c r="K9" s="108" t="s">
        <v>104</v>
      </c>
      <c r="L9" s="28"/>
      <c r="N9" s="25">
        <v>1</v>
      </c>
      <c r="O9" s="169" t="s">
        <v>415</v>
      </c>
      <c r="P9" s="657" t="s">
        <v>416</v>
      </c>
      <c r="Q9" s="658"/>
      <c r="R9" s="170" t="s">
        <v>166</v>
      </c>
      <c r="S9" s="170" t="s">
        <v>449</v>
      </c>
      <c r="T9" s="170" t="s">
        <v>449</v>
      </c>
      <c r="U9" s="170" t="s">
        <v>417</v>
      </c>
      <c r="V9" s="170"/>
      <c r="W9" s="171">
        <v>4000</v>
      </c>
      <c r="X9" s="172">
        <v>43979</v>
      </c>
      <c r="Y9" s="28"/>
    </row>
    <row r="10" spans="1:27" ht="27.75" customHeight="1" x14ac:dyDescent="0.2">
      <c r="A10" s="25">
        <v>2</v>
      </c>
      <c r="B10" s="5"/>
      <c r="C10" s="655"/>
      <c r="D10" s="656"/>
      <c r="E10" s="26"/>
      <c r="F10" s="26"/>
      <c r="G10" s="26"/>
      <c r="H10" s="26"/>
      <c r="I10" s="26"/>
      <c r="J10" s="27"/>
      <c r="K10" s="108" t="s">
        <v>414</v>
      </c>
      <c r="L10" s="28"/>
      <c r="N10" s="25">
        <v>2</v>
      </c>
      <c r="O10" s="169" t="s">
        <v>420</v>
      </c>
      <c r="P10" s="657" t="s">
        <v>416</v>
      </c>
      <c r="Q10" s="658"/>
      <c r="R10" s="170" t="s">
        <v>166</v>
      </c>
      <c r="S10" s="170" t="s">
        <v>417</v>
      </c>
      <c r="T10" s="170"/>
      <c r="U10" s="170"/>
      <c r="V10" s="170"/>
      <c r="W10" s="171">
        <v>2000</v>
      </c>
      <c r="X10" s="172">
        <v>43979</v>
      </c>
      <c r="Y10" s="28"/>
    </row>
    <row r="11" spans="1:27" ht="27.75" customHeight="1" x14ac:dyDescent="0.2">
      <c r="A11" s="25">
        <v>3</v>
      </c>
      <c r="B11" s="5"/>
      <c r="C11" s="655"/>
      <c r="D11" s="656"/>
      <c r="E11" s="26"/>
      <c r="F11" s="26"/>
      <c r="G11" s="26"/>
      <c r="H11" s="26"/>
      <c r="I11" s="26"/>
      <c r="J11" s="27"/>
      <c r="K11" s="108" t="s">
        <v>450</v>
      </c>
      <c r="L11" s="28"/>
      <c r="N11" s="25">
        <v>3</v>
      </c>
      <c r="O11" s="169" t="s">
        <v>421</v>
      </c>
      <c r="P11" s="657" t="s">
        <v>422</v>
      </c>
      <c r="Q11" s="658"/>
      <c r="R11" s="170"/>
      <c r="S11" s="170"/>
      <c r="T11" s="170" t="s">
        <v>417</v>
      </c>
      <c r="U11" s="170" t="s">
        <v>449</v>
      </c>
      <c r="V11" s="170"/>
      <c r="W11" s="171">
        <v>2000</v>
      </c>
      <c r="X11" s="173" t="s">
        <v>104</v>
      </c>
      <c r="Y11" s="174"/>
      <c r="AA11" s="158"/>
    </row>
    <row r="12" spans="1:27" ht="27.75" customHeight="1" x14ac:dyDescent="0.2">
      <c r="A12" s="25">
        <v>4</v>
      </c>
      <c r="B12" s="5"/>
      <c r="C12" s="655"/>
      <c r="D12" s="656"/>
      <c r="E12" s="26"/>
      <c r="F12" s="26"/>
      <c r="G12" s="26"/>
      <c r="H12" s="26"/>
      <c r="I12" s="26"/>
      <c r="J12" s="27"/>
      <c r="K12" s="108" t="s">
        <v>450</v>
      </c>
      <c r="L12" s="28"/>
      <c r="N12" s="25">
        <v>4</v>
      </c>
      <c r="O12" s="169" t="s">
        <v>423</v>
      </c>
      <c r="P12" s="657" t="s">
        <v>422</v>
      </c>
      <c r="Q12" s="658"/>
      <c r="R12" s="170"/>
      <c r="S12" s="170" t="s">
        <v>166</v>
      </c>
      <c r="T12" s="170" t="s">
        <v>166</v>
      </c>
      <c r="U12" s="170" t="s">
        <v>449</v>
      </c>
      <c r="V12" s="170"/>
      <c r="W12" s="171">
        <v>3000</v>
      </c>
      <c r="X12" s="172">
        <v>43980</v>
      </c>
      <c r="Y12" s="28"/>
    </row>
    <row r="13" spans="1:27" ht="27.75" customHeight="1" x14ac:dyDescent="0.2">
      <c r="A13" s="25">
        <v>5</v>
      </c>
      <c r="B13" s="5"/>
      <c r="C13" s="655"/>
      <c r="D13" s="656"/>
      <c r="E13" s="26"/>
      <c r="F13" s="26"/>
      <c r="G13" s="26"/>
      <c r="H13" s="26"/>
      <c r="I13" s="26"/>
      <c r="J13" s="27"/>
      <c r="K13" s="108" t="s">
        <v>104</v>
      </c>
      <c r="L13" s="28"/>
      <c r="N13" s="25">
        <v>5</v>
      </c>
      <c r="O13" s="169" t="s">
        <v>424</v>
      </c>
      <c r="P13" s="657" t="s">
        <v>425</v>
      </c>
      <c r="Q13" s="658"/>
      <c r="R13" s="170" t="s">
        <v>166</v>
      </c>
      <c r="S13" s="170"/>
      <c r="T13" s="170"/>
      <c r="U13" s="170"/>
      <c r="V13" s="170"/>
      <c r="W13" s="171">
        <v>1000</v>
      </c>
      <c r="X13" s="173" t="s">
        <v>104</v>
      </c>
      <c r="Y13" s="28"/>
    </row>
    <row r="14" spans="1:27" ht="27.75" customHeight="1" x14ac:dyDescent="0.2">
      <c r="A14" s="25">
        <v>6</v>
      </c>
      <c r="B14" s="5"/>
      <c r="C14" s="655"/>
      <c r="D14" s="656"/>
      <c r="E14" s="26"/>
      <c r="F14" s="26"/>
      <c r="G14" s="26"/>
      <c r="H14" s="26"/>
      <c r="I14" s="26"/>
      <c r="J14" s="27"/>
      <c r="K14" s="108" t="s">
        <v>104</v>
      </c>
      <c r="L14" s="28"/>
      <c r="N14" s="25">
        <v>6</v>
      </c>
      <c r="O14" s="169" t="s">
        <v>426</v>
      </c>
      <c r="P14" s="657" t="s">
        <v>425</v>
      </c>
      <c r="Q14" s="658"/>
      <c r="R14" s="170" t="s">
        <v>418</v>
      </c>
      <c r="S14" s="170"/>
      <c r="T14" s="170"/>
      <c r="U14" s="170"/>
      <c r="V14" s="170"/>
      <c r="W14" s="171">
        <v>1000</v>
      </c>
      <c r="X14" s="172">
        <v>43979</v>
      </c>
      <c r="Y14" s="28"/>
    </row>
    <row r="15" spans="1:27" ht="27.75" customHeight="1" x14ac:dyDescent="0.2">
      <c r="A15" s="25">
        <v>7</v>
      </c>
      <c r="B15" s="5"/>
      <c r="C15" s="655"/>
      <c r="D15" s="656"/>
      <c r="E15" s="26"/>
      <c r="F15" s="26"/>
      <c r="G15" s="26"/>
      <c r="H15" s="26"/>
      <c r="I15" s="26"/>
      <c r="J15" s="5"/>
      <c r="K15" s="108" t="s">
        <v>419</v>
      </c>
      <c r="L15" s="28"/>
      <c r="N15" s="25">
        <v>7</v>
      </c>
      <c r="O15" s="169" t="s">
        <v>427</v>
      </c>
      <c r="P15" s="657" t="s">
        <v>428</v>
      </c>
      <c r="Q15" s="658"/>
      <c r="R15" s="170" t="s">
        <v>418</v>
      </c>
      <c r="S15" s="170"/>
      <c r="T15" s="170"/>
      <c r="U15" s="170"/>
      <c r="V15" s="170"/>
      <c r="W15" s="171">
        <v>1000</v>
      </c>
      <c r="X15" s="172">
        <v>43979</v>
      </c>
      <c r="Y15" s="28"/>
    </row>
    <row r="16" spans="1:27" ht="27.75" customHeight="1" x14ac:dyDescent="0.2">
      <c r="A16" s="25">
        <v>8</v>
      </c>
      <c r="B16" s="5"/>
      <c r="C16" s="655"/>
      <c r="D16" s="656"/>
      <c r="E16" s="26"/>
      <c r="F16" s="26"/>
      <c r="G16" s="26"/>
      <c r="H16" s="26"/>
      <c r="I16" s="26"/>
      <c r="J16" s="5"/>
      <c r="K16" s="108" t="s">
        <v>419</v>
      </c>
      <c r="L16" s="28"/>
      <c r="N16" s="25">
        <v>8</v>
      </c>
      <c r="O16" s="169" t="s">
        <v>429</v>
      </c>
      <c r="P16" s="657" t="s">
        <v>428</v>
      </c>
      <c r="Q16" s="658"/>
      <c r="R16" s="170" t="s">
        <v>166</v>
      </c>
      <c r="S16" s="170"/>
      <c r="T16" s="170"/>
      <c r="U16" s="170"/>
      <c r="V16" s="170"/>
      <c r="W16" s="171">
        <v>1000</v>
      </c>
      <c r="X16" s="172">
        <v>43979</v>
      </c>
      <c r="Y16" s="28"/>
    </row>
    <row r="17" spans="1:25" ht="27.75" customHeight="1" x14ac:dyDescent="0.2">
      <c r="A17" s="25">
        <v>9</v>
      </c>
      <c r="B17" s="5"/>
      <c r="C17" s="655"/>
      <c r="D17" s="656"/>
      <c r="E17" s="26"/>
      <c r="F17" s="26"/>
      <c r="G17" s="26"/>
      <c r="H17" s="26"/>
      <c r="I17" s="26"/>
      <c r="J17" s="5"/>
      <c r="K17" s="108" t="s">
        <v>450</v>
      </c>
      <c r="L17" s="28"/>
      <c r="N17" s="25">
        <v>9</v>
      </c>
      <c r="O17" s="169" t="s">
        <v>430</v>
      </c>
      <c r="P17" s="657" t="s">
        <v>431</v>
      </c>
      <c r="Q17" s="658"/>
      <c r="R17" s="170"/>
      <c r="S17" s="170"/>
      <c r="T17" s="170"/>
      <c r="U17" s="170" t="s">
        <v>449</v>
      </c>
      <c r="V17" s="170"/>
      <c r="W17" s="171">
        <v>1000</v>
      </c>
      <c r="X17" s="172">
        <v>43982</v>
      </c>
      <c r="Y17" s="28"/>
    </row>
    <row r="18" spans="1:25" ht="27.75" customHeight="1" x14ac:dyDescent="0.2">
      <c r="A18" s="25">
        <v>10</v>
      </c>
      <c r="B18" s="5"/>
      <c r="C18" s="655"/>
      <c r="D18" s="656"/>
      <c r="E18" s="26"/>
      <c r="F18" s="26"/>
      <c r="G18" s="26"/>
      <c r="H18" s="26"/>
      <c r="I18" s="26"/>
      <c r="J18" s="5"/>
      <c r="K18" s="108" t="s">
        <v>450</v>
      </c>
      <c r="L18" s="28"/>
      <c r="N18" s="25">
        <v>10</v>
      </c>
      <c r="O18" s="169" t="s">
        <v>432</v>
      </c>
      <c r="P18" s="657" t="s">
        <v>431</v>
      </c>
      <c r="Q18" s="658"/>
      <c r="R18" s="170"/>
      <c r="S18" s="170"/>
      <c r="T18" s="170"/>
      <c r="U18" s="170" t="s">
        <v>449</v>
      </c>
      <c r="V18" s="170"/>
      <c r="W18" s="171">
        <v>1000</v>
      </c>
      <c r="X18" s="172">
        <v>43982</v>
      </c>
      <c r="Y18" s="28"/>
    </row>
    <row r="19" spans="1:25" ht="27.75" customHeight="1" x14ac:dyDescent="0.2">
      <c r="A19" s="25">
        <v>11</v>
      </c>
      <c r="B19" s="5"/>
      <c r="C19" s="655"/>
      <c r="D19" s="656"/>
      <c r="E19" s="26"/>
      <c r="F19" s="26"/>
      <c r="G19" s="26"/>
      <c r="H19" s="26"/>
      <c r="I19" s="26"/>
      <c r="J19" s="5"/>
      <c r="K19" s="108" t="s">
        <v>450</v>
      </c>
      <c r="L19" s="28"/>
      <c r="N19" s="25">
        <v>11</v>
      </c>
      <c r="O19" s="169" t="s">
        <v>433</v>
      </c>
      <c r="P19" s="657" t="s">
        <v>416</v>
      </c>
      <c r="Q19" s="658"/>
      <c r="R19" s="170"/>
      <c r="S19" s="170"/>
      <c r="T19" s="170"/>
      <c r="U19" s="170" t="s">
        <v>166</v>
      </c>
      <c r="V19" s="170"/>
      <c r="W19" s="171">
        <v>1000</v>
      </c>
      <c r="X19" s="172">
        <v>43982</v>
      </c>
      <c r="Y19" s="28"/>
    </row>
    <row r="20" spans="1:25" ht="27.75" customHeight="1" x14ac:dyDescent="0.2">
      <c r="A20" s="25">
        <v>12</v>
      </c>
      <c r="B20" s="5"/>
      <c r="C20" s="655"/>
      <c r="D20" s="656"/>
      <c r="E20" s="26"/>
      <c r="F20" s="26"/>
      <c r="G20" s="26"/>
      <c r="H20" s="26"/>
      <c r="I20" s="26"/>
      <c r="J20" s="5"/>
      <c r="K20" s="108" t="s">
        <v>450</v>
      </c>
      <c r="L20" s="28"/>
      <c r="N20" s="25">
        <v>12</v>
      </c>
      <c r="O20" s="169" t="s">
        <v>434</v>
      </c>
      <c r="P20" s="657" t="s">
        <v>416</v>
      </c>
      <c r="Q20" s="658"/>
      <c r="R20" s="170" t="s">
        <v>166</v>
      </c>
      <c r="S20" s="170" t="s">
        <v>166</v>
      </c>
      <c r="T20" s="170"/>
      <c r="U20" s="170"/>
      <c r="V20" s="170"/>
      <c r="W20" s="171">
        <v>2000</v>
      </c>
      <c r="X20" s="172">
        <v>43979</v>
      </c>
      <c r="Y20" s="28"/>
    </row>
    <row r="21" spans="1:25" ht="27.75" customHeight="1" x14ac:dyDescent="0.2">
      <c r="A21" s="25">
        <v>13</v>
      </c>
      <c r="B21" s="5"/>
      <c r="C21" s="655"/>
      <c r="D21" s="656"/>
      <c r="E21" s="26"/>
      <c r="F21" s="26"/>
      <c r="G21" s="26"/>
      <c r="H21" s="26"/>
      <c r="I21" s="26"/>
      <c r="J21" s="5"/>
      <c r="K21" s="108" t="s">
        <v>414</v>
      </c>
      <c r="L21" s="28"/>
      <c r="N21" s="25">
        <v>13</v>
      </c>
      <c r="O21" s="169" t="s">
        <v>435</v>
      </c>
      <c r="P21" s="657" t="s">
        <v>436</v>
      </c>
      <c r="Q21" s="658"/>
      <c r="R21" s="170" t="s">
        <v>166</v>
      </c>
      <c r="S21" s="170" t="s">
        <v>417</v>
      </c>
      <c r="T21" s="170" t="s">
        <v>417</v>
      </c>
      <c r="U21" s="170"/>
      <c r="V21" s="170"/>
      <c r="W21" s="171">
        <v>3000</v>
      </c>
      <c r="X21" s="172">
        <v>43979</v>
      </c>
      <c r="Y21" s="28"/>
    </row>
    <row r="22" spans="1:25" ht="27.75" customHeight="1" x14ac:dyDescent="0.2">
      <c r="A22" s="25">
        <v>14</v>
      </c>
      <c r="B22" s="5"/>
      <c r="C22" s="655"/>
      <c r="D22" s="656"/>
      <c r="E22" s="26"/>
      <c r="F22" s="26"/>
      <c r="G22" s="26"/>
      <c r="H22" s="26"/>
      <c r="I22" s="26"/>
      <c r="J22" s="5"/>
      <c r="K22" s="108" t="s">
        <v>450</v>
      </c>
      <c r="L22" s="28"/>
      <c r="N22" s="25">
        <v>14</v>
      </c>
      <c r="O22" s="169" t="s">
        <v>437</v>
      </c>
      <c r="P22" s="657" t="s">
        <v>436</v>
      </c>
      <c r="Q22" s="658"/>
      <c r="R22" s="170"/>
      <c r="S22" s="170" t="s">
        <v>449</v>
      </c>
      <c r="T22" s="170" t="s">
        <v>418</v>
      </c>
      <c r="U22" s="170" t="s">
        <v>449</v>
      </c>
      <c r="V22" s="170"/>
      <c r="W22" s="171">
        <v>3000</v>
      </c>
      <c r="X22" s="172">
        <v>43980</v>
      </c>
      <c r="Y22" s="28"/>
    </row>
    <row r="23" spans="1:25" ht="27.75" customHeight="1" x14ac:dyDescent="0.2">
      <c r="A23" s="25">
        <v>15</v>
      </c>
      <c r="B23" s="5"/>
      <c r="C23" s="655"/>
      <c r="D23" s="656"/>
      <c r="E23" s="26"/>
      <c r="F23" s="26"/>
      <c r="G23" s="26"/>
      <c r="H23" s="26"/>
      <c r="I23" s="26"/>
      <c r="J23" s="5"/>
      <c r="K23" s="108" t="s">
        <v>419</v>
      </c>
      <c r="L23" s="28"/>
      <c r="N23" s="25">
        <v>15</v>
      </c>
      <c r="O23" s="169" t="s">
        <v>438</v>
      </c>
      <c r="P23" s="657" t="s">
        <v>439</v>
      </c>
      <c r="Q23" s="658"/>
      <c r="R23" s="170"/>
      <c r="S23" s="170" t="s">
        <v>449</v>
      </c>
      <c r="T23" s="170" t="s">
        <v>449</v>
      </c>
      <c r="U23" s="170"/>
      <c r="V23" s="170"/>
      <c r="W23" s="171">
        <v>2000</v>
      </c>
      <c r="X23" s="172">
        <v>43980</v>
      </c>
      <c r="Y23" s="28"/>
    </row>
    <row r="24" spans="1:25" ht="27.75" customHeight="1" x14ac:dyDescent="0.2">
      <c r="A24" s="25">
        <v>16</v>
      </c>
      <c r="B24" s="5"/>
      <c r="C24" s="655"/>
      <c r="D24" s="656"/>
      <c r="E24" s="26"/>
      <c r="F24" s="26"/>
      <c r="G24" s="26"/>
      <c r="H24" s="26"/>
      <c r="I24" s="26"/>
      <c r="J24" s="5"/>
      <c r="K24" s="108" t="s">
        <v>104</v>
      </c>
      <c r="L24" s="28"/>
      <c r="N24" s="25">
        <v>16</v>
      </c>
      <c r="O24" s="169" t="s">
        <v>440</v>
      </c>
      <c r="P24" s="657" t="s">
        <v>439</v>
      </c>
      <c r="Q24" s="658"/>
      <c r="R24" s="170"/>
      <c r="S24" s="170"/>
      <c r="T24" s="170"/>
      <c r="U24" s="170" t="s">
        <v>166</v>
      </c>
      <c r="V24" s="170"/>
      <c r="W24" s="171">
        <v>1000</v>
      </c>
      <c r="X24" s="172">
        <v>43982</v>
      </c>
      <c r="Y24" s="28"/>
    </row>
    <row r="25" spans="1:25" ht="27.75" customHeight="1" x14ac:dyDescent="0.2">
      <c r="A25" s="25">
        <v>17</v>
      </c>
      <c r="B25" s="5"/>
      <c r="C25" s="655"/>
      <c r="D25" s="656"/>
      <c r="E25" s="26"/>
      <c r="F25" s="26"/>
      <c r="G25" s="26"/>
      <c r="H25" s="26"/>
      <c r="I25" s="26"/>
      <c r="J25" s="5"/>
      <c r="K25" s="108" t="s">
        <v>450</v>
      </c>
      <c r="L25" s="28"/>
      <c r="N25" s="25">
        <v>17</v>
      </c>
      <c r="O25" s="169" t="s">
        <v>441</v>
      </c>
      <c r="P25" s="657" t="s">
        <v>442</v>
      </c>
      <c r="Q25" s="658"/>
      <c r="R25" s="170"/>
      <c r="S25" s="170"/>
      <c r="T25" s="170" t="s">
        <v>418</v>
      </c>
      <c r="U25" s="170" t="s">
        <v>418</v>
      </c>
      <c r="V25" s="170"/>
      <c r="W25" s="171">
        <v>2000</v>
      </c>
      <c r="X25" s="172">
        <v>43981</v>
      </c>
      <c r="Y25" s="28"/>
    </row>
    <row r="26" spans="1:25" ht="27.75" customHeight="1" x14ac:dyDescent="0.2">
      <c r="A26" s="25">
        <v>18</v>
      </c>
      <c r="B26" s="5"/>
      <c r="C26" s="655"/>
      <c r="D26" s="656"/>
      <c r="E26" s="26"/>
      <c r="F26" s="26"/>
      <c r="G26" s="26"/>
      <c r="H26" s="26"/>
      <c r="I26" s="26"/>
      <c r="J26" s="5"/>
      <c r="K26" s="108" t="s">
        <v>414</v>
      </c>
      <c r="L26" s="28"/>
      <c r="N26" s="25">
        <v>18</v>
      </c>
      <c r="O26" s="169" t="s">
        <v>443</v>
      </c>
      <c r="P26" s="657" t="s">
        <v>442</v>
      </c>
      <c r="Q26" s="658"/>
      <c r="R26" s="170" t="s">
        <v>449</v>
      </c>
      <c r="S26" s="170" t="s">
        <v>166</v>
      </c>
      <c r="T26" s="170" t="s">
        <v>418</v>
      </c>
      <c r="U26" s="170"/>
      <c r="V26" s="170"/>
      <c r="W26" s="171">
        <v>3000</v>
      </c>
      <c r="X26" s="172">
        <v>43979</v>
      </c>
      <c r="Y26" s="28"/>
    </row>
    <row r="27" spans="1:25" ht="27.75" customHeight="1" x14ac:dyDescent="0.2">
      <c r="A27" s="25">
        <v>19</v>
      </c>
      <c r="B27" s="5"/>
      <c r="C27" s="655"/>
      <c r="D27" s="656"/>
      <c r="E27" s="26"/>
      <c r="F27" s="26"/>
      <c r="G27" s="26"/>
      <c r="H27" s="26"/>
      <c r="I27" s="26"/>
      <c r="J27" s="5"/>
      <c r="K27" s="108" t="s">
        <v>450</v>
      </c>
      <c r="L27" s="28"/>
      <c r="N27" s="25">
        <v>19</v>
      </c>
      <c r="O27" s="169" t="s">
        <v>444</v>
      </c>
      <c r="P27" s="657" t="s">
        <v>445</v>
      </c>
      <c r="Q27" s="658"/>
      <c r="R27" s="170" t="s">
        <v>449</v>
      </c>
      <c r="S27" s="170" t="s">
        <v>449</v>
      </c>
      <c r="T27" s="170" t="s">
        <v>449</v>
      </c>
      <c r="U27" s="170" t="s">
        <v>417</v>
      </c>
      <c r="V27" s="170"/>
      <c r="W27" s="171">
        <v>4000</v>
      </c>
      <c r="X27" s="172">
        <v>43979</v>
      </c>
      <c r="Y27" s="28"/>
    </row>
    <row r="28" spans="1:25" ht="27.75" customHeight="1" x14ac:dyDescent="0.2">
      <c r="A28" s="25">
        <v>20</v>
      </c>
      <c r="B28" s="5"/>
      <c r="C28" s="655"/>
      <c r="D28" s="656"/>
      <c r="E28" s="26"/>
      <c r="F28" s="26"/>
      <c r="G28" s="26"/>
      <c r="H28" s="26"/>
      <c r="I28" s="26"/>
      <c r="J28" s="5"/>
      <c r="K28" s="108" t="s">
        <v>450</v>
      </c>
      <c r="L28" s="28"/>
      <c r="N28" s="25">
        <v>20</v>
      </c>
      <c r="O28" s="169" t="s">
        <v>446</v>
      </c>
      <c r="P28" s="657" t="s">
        <v>447</v>
      </c>
      <c r="Q28" s="658"/>
      <c r="R28" s="170" t="s">
        <v>418</v>
      </c>
      <c r="S28" s="170"/>
      <c r="T28" s="170"/>
      <c r="U28" s="170" t="s">
        <v>449</v>
      </c>
      <c r="V28" s="170"/>
      <c r="W28" s="171">
        <v>2000</v>
      </c>
      <c r="X28" s="172">
        <v>43979</v>
      </c>
      <c r="Y28" s="28"/>
    </row>
    <row r="29" spans="1:25" ht="27.75" customHeight="1" thickBot="1" x14ac:dyDescent="0.25">
      <c r="A29" s="29"/>
      <c r="B29" s="30" t="s">
        <v>51</v>
      </c>
      <c r="C29" s="660"/>
      <c r="D29" s="661"/>
      <c r="E29" s="31"/>
      <c r="F29" s="31"/>
      <c r="G29" s="31"/>
      <c r="H29" s="31"/>
      <c r="I29" s="31"/>
      <c r="J29" s="156">
        <f>SUM(J9:J28)</f>
        <v>0</v>
      </c>
      <c r="K29" s="105"/>
      <c r="L29" s="32"/>
      <c r="N29" s="29"/>
      <c r="O29" s="30" t="s">
        <v>51</v>
      </c>
      <c r="P29" s="660"/>
      <c r="Q29" s="661"/>
      <c r="R29" s="175"/>
      <c r="S29" s="175"/>
      <c r="T29" s="175"/>
      <c r="U29" s="175"/>
      <c r="V29" s="175"/>
      <c r="W29" s="176">
        <f>SUM(W9:W28)</f>
        <v>40000</v>
      </c>
      <c r="X29" s="177"/>
      <c r="Y29" s="32"/>
    </row>
    <row r="30" spans="1:25" x14ac:dyDescent="0.2">
      <c r="E30" t="s">
        <v>505</v>
      </c>
      <c r="R30" t="s">
        <v>505</v>
      </c>
    </row>
    <row r="31" spans="1:25" x14ac:dyDescent="0.2">
      <c r="E31" t="s">
        <v>716</v>
      </c>
      <c r="R31" t="s">
        <v>716</v>
      </c>
    </row>
    <row r="32" spans="1:25" x14ac:dyDescent="0.2">
      <c r="W32" s="659"/>
      <c r="X32" s="604"/>
    </row>
    <row r="34" spans="2:15" x14ac:dyDescent="0.2">
      <c r="B34" s="162" t="s">
        <v>193</v>
      </c>
      <c r="O34" s="183"/>
    </row>
  </sheetData>
  <mergeCells count="69">
    <mergeCell ref="W32:X32"/>
    <mergeCell ref="C27:D27"/>
    <mergeCell ref="P27:Q27"/>
    <mergeCell ref="C28:D28"/>
    <mergeCell ref="P28:Q28"/>
    <mergeCell ref="C29:D29"/>
    <mergeCell ref="P29:Q29"/>
    <mergeCell ref="C24:D24"/>
    <mergeCell ref="P24:Q24"/>
    <mergeCell ref="C25:D25"/>
    <mergeCell ref="P25:Q25"/>
    <mergeCell ref="C26:D26"/>
    <mergeCell ref="P26:Q26"/>
    <mergeCell ref="C21:D21"/>
    <mergeCell ref="P21:Q21"/>
    <mergeCell ref="C22:D22"/>
    <mergeCell ref="P22:Q22"/>
    <mergeCell ref="C23:D23"/>
    <mergeCell ref="P23:Q23"/>
    <mergeCell ref="C18:D18"/>
    <mergeCell ref="P18:Q18"/>
    <mergeCell ref="C19:D19"/>
    <mergeCell ref="P19:Q19"/>
    <mergeCell ref="C20:D20"/>
    <mergeCell ref="P20:Q20"/>
    <mergeCell ref="C15:D15"/>
    <mergeCell ref="P15:Q15"/>
    <mergeCell ref="C16:D16"/>
    <mergeCell ref="P16:Q16"/>
    <mergeCell ref="C17:D17"/>
    <mergeCell ref="P17:Q17"/>
    <mergeCell ref="C12:D12"/>
    <mergeCell ref="P12:Q12"/>
    <mergeCell ref="C13:D13"/>
    <mergeCell ref="P13:Q13"/>
    <mergeCell ref="C14:D14"/>
    <mergeCell ref="P14:Q14"/>
    <mergeCell ref="C9:D9"/>
    <mergeCell ref="P9:Q9"/>
    <mergeCell ref="C10:D10"/>
    <mergeCell ref="P10:Q10"/>
    <mergeCell ref="C11:D11"/>
    <mergeCell ref="P11:Q11"/>
    <mergeCell ref="O7:O8"/>
    <mergeCell ref="P7:Q8"/>
    <mergeCell ref="R7:V7"/>
    <mergeCell ref="W7:W8"/>
    <mergeCell ref="X7:Y7"/>
    <mergeCell ref="K7:L7"/>
    <mergeCell ref="A2:L3"/>
    <mergeCell ref="N2:Y3"/>
    <mergeCell ref="A4:C4"/>
    <mergeCell ref="D4:G4"/>
    <mergeCell ref="H4:L4"/>
    <mergeCell ref="N4:P4"/>
    <mergeCell ref="Q4:T4"/>
    <mergeCell ref="U4:Y4"/>
    <mergeCell ref="A5:L5"/>
    <mergeCell ref="N5:Y5"/>
    <mergeCell ref="A6:I6"/>
    <mergeCell ref="J6:L6"/>
    <mergeCell ref="N6:V6"/>
    <mergeCell ref="W6:Y6"/>
    <mergeCell ref="N7:N8"/>
    <mergeCell ref="A7:A8"/>
    <mergeCell ref="B7:B8"/>
    <mergeCell ref="C7:D8"/>
    <mergeCell ref="E7:I7"/>
    <mergeCell ref="J7:J8"/>
  </mergeCells>
  <phoneticPr fontId="2"/>
  <hyperlinks>
    <hyperlink ref="B34" location="目次!B2" display="目次へ戻る" xr:uid="{00000000-0004-0000-1200-000000000000}"/>
  </hyperlinks>
  <pageMargins left="0.78740157480314965" right="0.78740157480314965" top="0.78740157480314965" bottom="0.78740157480314965" header="0.51181102362204722" footer="0.51181102362204722"/>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9"/>
  <sheetViews>
    <sheetView showZeros="0" view="pageBreakPreview" zoomScaleNormal="100" zoomScaleSheetLayoutView="100" workbookViewId="0">
      <selection activeCell="C9" sqref="C9"/>
    </sheetView>
  </sheetViews>
  <sheetFormatPr defaultColWidth="9" defaultRowHeight="13.2" x14ac:dyDescent="0.2"/>
  <cols>
    <col min="1" max="1" width="3.21875" style="489" customWidth="1"/>
    <col min="2" max="2" width="16.109375" style="489" customWidth="1"/>
    <col min="3" max="3" width="20.6640625" style="489" customWidth="1"/>
    <col min="4" max="4" width="45.6640625" style="489" customWidth="1"/>
    <col min="5" max="5" width="4.44140625" style="489" customWidth="1"/>
    <col min="6" max="6" width="3.21875" style="489" customWidth="1"/>
    <col min="7" max="7" width="16.109375" style="489" customWidth="1"/>
    <col min="8" max="8" width="20.6640625" style="489" customWidth="1"/>
    <col min="9" max="9" width="45.6640625" style="489" customWidth="1"/>
    <col min="10" max="16384" width="9" style="489"/>
  </cols>
  <sheetData>
    <row r="1" spans="1:9" x14ac:dyDescent="0.2">
      <c r="A1" s="489" t="s">
        <v>0</v>
      </c>
      <c r="F1" s="490" t="s">
        <v>762</v>
      </c>
      <c r="H1" s="490" t="s">
        <v>588</v>
      </c>
    </row>
    <row r="3" spans="1:9" ht="19.2" x14ac:dyDescent="0.2">
      <c r="A3" s="525" t="s">
        <v>846</v>
      </c>
      <c r="B3" s="525"/>
      <c r="C3" s="525"/>
      <c r="D3" s="525"/>
      <c r="F3" s="526" t="s">
        <v>868</v>
      </c>
      <c r="G3" s="526"/>
      <c r="H3" s="526"/>
      <c r="I3" s="526"/>
    </row>
    <row r="5" spans="1:9" ht="24" customHeight="1" x14ac:dyDescent="0.2">
      <c r="C5" s="491" t="s">
        <v>863</v>
      </c>
      <c r="D5" s="492"/>
      <c r="H5" s="491" t="s">
        <v>790</v>
      </c>
      <c r="I5" s="493" t="s">
        <v>791</v>
      </c>
    </row>
    <row r="6" spans="1:9" ht="24" customHeight="1" x14ac:dyDescent="0.2"/>
    <row r="7" spans="1:9" ht="24" customHeight="1" x14ac:dyDescent="0.2">
      <c r="A7" s="489" t="s">
        <v>1</v>
      </c>
      <c r="D7" s="494" t="s">
        <v>24</v>
      </c>
      <c r="F7" s="489" t="s">
        <v>1</v>
      </c>
      <c r="I7" s="494" t="s">
        <v>24</v>
      </c>
    </row>
    <row r="8" spans="1:9" ht="24" customHeight="1" x14ac:dyDescent="0.2">
      <c r="A8" s="495" t="s">
        <v>2</v>
      </c>
      <c r="B8" s="495" t="s">
        <v>52</v>
      </c>
      <c r="C8" s="495" t="s">
        <v>4</v>
      </c>
      <c r="D8" s="495" t="s">
        <v>3</v>
      </c>
      <c r="F8" s="495" t="s">
        <v>2</v>
      </c>
      <c r="G8" s="495" t="s">
        <v>52</v>
      </c>
      <c r="H8" s="495" t="s">
        <v>4</v>
      </c>
      <c r="I8" s="495" t="s">
        <v>3</v>
      </c>
    </row>
    <row r="9" spans="1:9" ht="24" customHeight="1" x14ac:dyDescent="0.2">
      <c r="A9" s="496">
        <v>1</v>
      </c>
      <c r="B9" s="506" t="s">
        <v>8</v>
      </c>
      <c r="C9" s="486"/>
      <c r="D9" s="485"/>
      <c r="F9" s="496">
        <v>1</v>
      </c>
      <c r="G9" s="495" t="s">
        <v>8</v>
      </c>
      <c r="H9" s="498">
        <v>600000</v>
      </c>
      <c r="I9" s="499"/>
    </row>
    <row r="10" spans="1:9" ht="24" customHeight="1" x14ac:dyDescent="0.2">
      <c r="A10" s="496">
        <v>2</v>
      </c>
      <c r="B10" s="506" t="s">
        <v>7</v>
      </c>
      <c r="C10" s="486">
        <v>0</v>
      </c>
      <c r="D10" s="485"/>
      <c r="F10" s="496">
        <v>2</v>
      </c>
      <c r="G10" s="495" t="s">
        <v>7</v>
      </c>
      <c r="H10" s="498">
        <v>80000</v>
      </c>
      <c r="I10" s="499" t="s">
        <v>369</v>
      </c>
    </row>
    <row r="11" spans="1:9" ht="24" customHeight="1" x14ac:dyDescent="0.2">
      <c r="A11" s="496">
        <v>3</v>
      </c>
      <c r="B11" s="506" t="s">
        <v>9</v>
      </c>
      <c r="C11" s="486">
        <v>0</v>
      </c>
      <c r="D11" s="485"/>
      <c r="F11" s="496">
        <v>3</v>
      </c>
      <c r="G11" s="495" t="s">
        <v>9</v>
      </c>
      <c r="H11" s="498">
        <v>0</v>
      </c>
      <c r="I11" s="499"/>
    </row>
    <row r="12" spans="1:9" ht="24" customHeight="1" x14ac:dyDescent="0.2">
      <c r="A12" s="496">
        <v>4</v>
      </c>
      <c r="B12" s="506" t="s">
        <v>297</v>
      </c>
      <c r="C12" s="486">
        <v>0</v>
      </c>
      <c r="D12" s="485"/>
      <c r="F12" s="496">
        <v>4</v>
      </c>
      <c r="G12" s="495" t="s">
        <v>297</v>
      </c>
      <c r="H12" s="498">
        <v>60000</v>
      </c>
      <c r="I12" s="499" t="s">
        <v>850</v>
      </c>
    </row>
    <row r="13" spans="1:9" ht="24" customHeight="1" x14ac:dyDescent="0.15">
      <c r="A13" s="496">
        <v>5</v>
      </c>
      <c r="B13" s="506" t="s">
        <v>298</v>
      </c>
      <c r="C13" s="486">
        <v>0</v>
      </c>
      <c r="D13" s="487" t="s">
        <v>855</v>
      </c>
      <c r="F13" s="496">
        <v>5</v>
      </c>
      <c r="G13" s="495" t="s">
        <v>298</v>
      </c>
      <c r="H13" s="498">
        <v>160000</v>
      </c>
      <c r="I13" s="500" t="s">
        <v>470</v>
      </c>
    </row>
    <row r="14" spans="1:9" ht="24" customHeight="1" x14ac:dyDescent="0.2">
      <c r="A14" s="501" t="s">
        <v>35</v>
      </c>
      <c r="B14" s="502"/>
      <c r="C14" s="497">
        <f>SUM(C9:C13)</f>
        <v>0</v>
      </c>
      <c r="D14" s="496"/>
      <c r="F14" s="501" t="s">
        <v>35</v>
      </c>
      <c r="G14" s="502"/>
      <c r="H14" s="498">
        <f>SUM(H9:H13)</f>
        <v>900000</v>
      </c>
      <c r="I14" s="499"/>
    </row>
    <row r="15" spans="1:9" ht="24" customHeight="1" x14ac:dyDescent="0.2">
      <c r="C15" s="503"/>
    </row>
    <row r="16" spans="1:9" ht="24" customHeight="1" x14ac:dyDescent="0.2">
      <c r="A16" s="489" t="s">
        <v>12</v>
      </c>
      <c r="C16" s="503"/>
      <c r="F16" s="489" t="s">
        <v>12</v>
      </c>
    </row>
    <row r="17" spans="1:9" ht="24" customHeight="1" x14ac:dyDescent="0.2">
      <c r="A17" s="495" t="s">
        <v>2</v>
      </c>
      <c r="B17" s="495" t="s">
        <v>52</v>
      </c>
      <c r="C17" s="504" t="s">
        <v>4</v>
      </c>
      <c r="D17" s="495" t="s">
        <v>3</v>
      </c>
      <c r="F17" s="495" t="s">
        <v>2</v>
      </c>
      <c r="G17" s="495" t="s">
        <v>52</v>
      </c>
      <c r="H17" s="495" t="s">
        <v>4</v>
      </c>
      <c r="I17" s="495" t="s">
        <v>3</v>
      </c>
    </row>
    <row r="18" spans="1:9" ht="24" customHeight="1" x14ac:dyDescent="0.2">
      <c r="A18" s="496">
        <v>1</v>
      </c>
      <c r="B18" s="507" t="s">
        <v>299</v>
      </c>
      <c r="C18" s="486">
        <v>0</v>
      </c>
      <c r="D18" s="485"/>
      <c r="F18" s="496">
        <v>1</v>
      </c>
      <c r="G18" s="495" t="s">
        <v>299</v>
      </c>
      <c r="H18" s="498">
        <v>110000</v>
      </c>
      <c r="I18" s="499" t="s">
        <v>368</v>
      </c>
    </row>
    <row r="19" spans="1:9" ht="24" customHeight="1" x14ac:dyDescent="0.2">
      <c r="A19" s="496">
        <v>2</v>
      </c>
      <c r="B19" s="507" t="s">
        <v>300</v>
      </c>
      <c r="C19" s="486">
        <v>0</v>
      </c>
      <c r="D19" s="485"/>
      <c r="F19" s="496">
        <v>2</v>
      </c>
      <c r="G19" s="495" t="s">
        <v>300</v>
      </c>
      <c r="H19" s="498">
        <v>350000</v>
      </c>
      <c r="I19" s="499" t="s">
        <v>528</v>
      </c>
    </row>
    <row r="20" spans="1:9" ht="24" customHeight="1" x14ac:dyDescent="0.2">
      <c r="A20" s="496">
        <v>3</v>
      </c>
      <c r="B20" s="507" t="s">
        <v>301</v>
      </c>
      <c r="C20" s="486">
        <v>0</v>
      </c>
      <c r="D20" s="485"/>
      <c r="F20" s="496">
        <v>3</v>
      </c>
      <c r="G20" s="495" t="s">
        <v>301</v>
      </c>
      <c r="H20" s="498">
        <v>50000</v>
      </c>
      <c r="I20" s="505" t="s">
        <v>804</v>
      </c>
    </row>
    <row r="21" spans="1:9" ht="24" customHeight="1" x14ac:dyDescent="0.2">
      <c r="A21" s="496">
        <v>4</v>
      </c>
      <c r="B21" s="507" t="s">
        <v>17</v>
      </c>
      <c r="C21" s="486">
        <v>0</v>
      </c>
      <c r="D21" s="488" t="s">
        <v>853</v>
      </c>
      <c r="F21" s="496">
        <v>4</v>
      </c>
      <c r="G21" s="495" t="s">
        <v>17</v>
      </c>
      <c r="H21" s="498">
        <v>160000</v>
      </c>
      <c r="I21" s="499" t="s">
        <v>847</v>
      </c>
    </row>
    <row r="22" spans="1:9" ht="24" customHeight="1" x14ac:dyDescent="0.2">
      <c r="A22" s="496">
        <v>5</v>
      </c>
      <c r="B22" s="507" t="s">
        <v>18</v>
      </c>
      <c r="C22" s="486">
        <v>0</v>
      </c>
      <c r="D22" s="485"/>
      <c r="F22" s="496">
        <v>5</v>
      </c>
      <c r="G22" s="495" t="s">
        <v>18</v>
      </c>
      <c r="H22" s="498">
        <v>5000</v>
      </c>
      <c r="I22" s="499" t="s">
        <v>529</v>
      </c>
    </row>
    <row r="23" spans="1:9" ht="24" customHeight="1" x14ac:dyDescent="0.2">
      <c r="A23" s="496">
        <v>6</v>
      </c>
      <c r="B23" s="507" t="s">
        <v>19</v>
      </c>
      <c r="C23" s="486">
        <v>0</v>
      </c>
      <c r="D23" s="485"/>
      <c r="F23" s="496">
        <v>6</v>
      </c>
      <c r="G23" s="495" t="s">
        <v>19</v>
      </c>
      <c r="H23" s="498">
        <v>130000</v>
      </c>
      <c r="I23" s="499" t="s">
        <v>827</v>
      </c>
    </row>
    <row r="24" spans="1:9" ht="24" customHeight="1" x14ac:dyDescent="0.2">
      <c r="A24" s="496">
        <v>7</v>
      </c>
      <c r="B24" s="507" t="s">
        <v>302</v>
      </c>
      <c r="C24" s="486">
        <v>0</v>
      </c>
      <c r="D24" s="485"/>
      <c r="F24" s="496">
        <v>7</v>
      </c>
      <c r="G24" s="495" t="s">
        <v>302</v>
      </c>
      <c r="H24" s="498">
        <v>10000</v>
      </c>
      <c r="I24" s="499" t="s">
        <v>530</v>
      </c>
    </row>
    <row r="25" spans="1:9" ht="24" customHeight="1" x14ac:dyDescent="0.2">
      <c r="A25" s="496">
        <v>8</v>
      </c>
      <c r="B25" s="507" t="s">
        <v>303</v>
      </c>
      <c r="C25" s="486">
        <v>0</v>
      </c>
      <c r="D25" s="485"/>
      <c r="F25" s="496">
        <v>8</v>
      </c>
      <c r="G25" s="495" t="s">
        <v>303</v>
      </c>
      <c r="H25" s="498">
        <v>80000</v>
      </c>
      <c r="I25" s="499" t="s">
        <v>532</v>
      </c>
    </row>
    <row r="26" spans="1:9" ht="24" customHeight="1" x14ac:dyDescent="0.2">
      <c r="A26" s="496">
        <v>9</v>
      </c>
      <c r="B26" s="507" t="s">
        <v>304</v>
      </c>
      <c r="C26" s="486">
        <v>0</v>
      </c>
      <c r="D26" s="485"/>
      <c r="F26" s="496">
        <v>9</v>
      </c>
      <c r="G26" s="495" t="s">
        <v>304</v>
      </c>
      <c r="H26" s="498">
        <v>5000</v>
      </c>
      <c r="I26" s="499" t="s">
        <v>506</v>
      </c>
    </row>
    <row r="27" spans="1:9" ht="24" customHeight="1" x14ac:dyDescent="0.2">
      <c r="A27" s="501" t="s">
        <v>35</v>
      </c>
      <c r="B27" s="502"/>
      <c r="C27" s="497">
        <f>SUM(C18:C26)</f>
        <v>0</v>
      </c>
      <c r="D27" s="496"/>
      <c r="F27" s="501" t="s">
        <v>35</v>
      </c>
      <c r="G27" s="502"/>
      <c r="H27" s="498">
        <f>SUM(H18:H26)</f>
        <v>900000</v>
      </c>
      <c r="I27" s="499"/>
    </row>
    <row r="29" spans="1:9" x14ac:dyDescent="0.2">
      <c r="B29" s="157" t="s">
        <v>193</v>
      </c>
      <c r="F29" s="527" t="s">
        <v>517</v>
      </c>
      <c r="G29" s="527"/>
      <c r="H29" s="527"/>
      <c r="I29" s="527"/>
    </row>
  </sheetData>
  <sheetProtection selectLockedCells="1" selectUnlockedCells="1"/>
  <mergeCells count="3">
    <mergeCell ref="A3:D3"/>
    <mergeCell ref="F3:I3"/>
    <mergeCell ref="F29:I29"/>
  </mergeCells>
  <phoneticPr fontId="2"/>
  <hyperlinks>
    <hyperlink ref="B29" location="目次!B2" display="目次へ戻る" xr:uid="{00000000-0004-0000-0100-000000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S17"/>
  <sheetViews>
    <sheetView showZeros="0" view="pageBreakPreview" zoomScaleNormal="100" zoomScaleSheetLayoutView="100" workbookViewId="0">
      <selection activeCell="A3" sqref="A3:I4"/>
    </sheetView>
  </sheetViews>
  <sheetFormatPr defaultRowHeight="13.2" x14ac:dyDescent="0.2"/>
  <cols>
    <col min="1" max="1" width="1.6640625" customWidth="1"/>
    <col min="2" max="2" width="29" customWidth="1"/>
    <col min="3" max="3" width="21.33203125" customWidth="1"/>
    <col min="4" max="4" width="21.6640625" customWidth="1"/>
    <col min="5" max="5" width="23.109375" customWidth="1"/>
    <col min="6" max="6" width="5.44140625" customWidth="1"/>
    <col min="7" max="7" width="11.44140625" customWidth="1"/>
    <col min="8" max="8" width="5.44140625" customWidth="1"/>
    <col min="9" max="9" width="11.44140625" customWidth="1"/>
    <col min="11" max="11" width="1.6640625" customWidth="1"/>
    <col min="12" max="12" width="29" customWidth="1"/>
    <col min="13" max="13" width="21.33203125" customWidth="1"/>
    <col min="14" max="14" width="21.6640625" customWidth="1"/>
    <col min="15" max="15" width="23.109375" customWidth="1"/>
    <col min="16" max="16" width="5.44140625" customWidth="1"/>
    <col min="17" max="17" width="11.44140625" customWidth="1"/>
    <col min="18" max="18" width="5.44140625" customWidth="1"/>
    <col min="19" max="19" width="11.44140625" customWidth="1"/>
  </cols>
  <sheetData>
    <row r="1" spans="1:19" x14ac:dyDescent="0.2">
      <c r="A1" t="s">
        <v>130</v>
      </c>
      <c r="K1" s="158" t="s">
        <v>784</v>
      </c>
    </row>
    <row r="3" spans="1:19" ht="21" customHeight="1" x14ac:dyDescent="0.2">
      <c r="A3" s="676" t="s">
        <v>842</v>
      </c>
      <c r="B3" s="676"/>
      <c r="C3" s="676"/>
      <c r="D3" s="676"/>
      <c r="E3" s="676"/>
      <c r="F3" s="676"/>
      <c r="G3" s="676"/>
      <c r="H3" s="676"/>
      <c r="I3" s="676"/>
      <c r="K3" s="676" t="s">
        <v>886</v>
      </c>
      <c r="L3" s="676"/>
      <c r="M3" s="676"/>
      <c r="N3" s="676"/>
      <c r="O3" s="676"/>
      <c r="P3" s="676"/>
      <c r="Q3" s="676"/>
      <c r="R3" s="676"/>
      <c r="S3" s="676"/>
    </row>
    <row r="4" spans="1:19" x14ac:dyDescent="0.2">
      <c r="A4" s="676"/>
      <c r="B4" s="676"/>
      <c r="C4" s="676"/>
      <c r="D4" s="676"/>
      <c r="E4" s="676"/>
      <c r="F4" s="676"/>
      <c r="G4" s="676"/>
      <c r="H4" s="676"/>
      <c r="I4" s="676"/>
      <c r="K4" s="676"/>
      <c r="L4" s="676"/>
      <c r="M4" s="676"/>
      <c r="N4" s="676"/>
      <c r="O4" s="676"/>
      <c r="P4" s="676"/>
      <c r="Q4" s="676"/>
      <c r="R4" s="676"/>
      <c r="S4" s="676"/>
    </row>
    <row r="5" spans="1:19" ht="18" customHeight="1" x14ac:dyDescent="0.2">
      <c r="A5" t="s">
        <v>344</v>
      </c>
      <c r="K5" t="s">
        <v>344</v>
      </c>
    </row>
    <row r="6" spans="1:19" ht="24" customHeight="1" x14ac:dyDescent="0.2">
      <c r="B6" s="16" t="s">
        <v>66</v>
      </c>
      <c r="C6" s="16" t="s">
        <v>23</v>
      </c>
      <c r="D6" s="16" t="s">
        <v>134</v>
      </c>
      <c r="E6" s="16" t="s">
        <v>135</v>
      </c>
      <c r="F6" s="655" t="s">
        <v>346</v>
      </c>
      <c r="G6" s="656"/>
      <c r="H6" s="655" t="s">
        <v>345</v>
      </c>
      <c r="I6" s="656"/>
      <c r="L6" s="16" t="s">
        <v>66</v>
      </c>
      <c r="M6" s="16" t="s">
        <v>23</v>
      </c>
      <c r="N6" s="16" t="s">
        <v>134</v>
      </c>
      <c r="O6" s="16" t="s">
        <v>135</v>
      </c>
      <c r="P6" s="655" t="s">
        <v>346</v>
      </c>
      <c r="Q6" s="656"/>
      <c r="R6" s="655" t="s">
        <v>345</v>
      </c>
      <c r="S6" s="656"/>
    </row>
    <row r="7" spans="1:19" ht="51.75" customHeight="1" x14ac:dyDescent="0.2">
      <c r="B7" s="672"/>
      <c r="C7" s="675"/>
      <c r="D7" s="669"/>
      <c r="E7" s="669"/>
      <c r="F7" s="47" t="s">
        <v>131</v>
      </c>
      <c r="G7" s="7"/>
      <c r="H7" s="47" t="s">
        <v>131</v>
      </c>
      <c r="I7" s="7"/>
      <c r="L7" s="665" t="s">
        <v>491</v>
      </c>
      <c r="M7" s="668" t="s">
        <v>488</v>
      </c>
      <c r="N7" s="662" t="s">
        <v>887</v>
      </c>
      <c r="O7" s="662" t="s">
        <v>492</v>
      </c>
      <c r="P7" s="47" t="s">
        <v>131</v>
      </c>
      <c r="Q7" s="159">
        <v>12</v>
      </c>
      <c r="R7" s="47" t="s">
        <v>131</v>
      </c>
      <c r="S7" s="159">
        <v>180</v>
      </c>
    </row>
    <row r="8" spans="1:19" ht="51.75" customHeight="1" x14ac:dyDescent="0.2">
      <c r="B8" s="673"/>
      <c r="C8" s="670"/>
      <c r="D8" s="670"/>
      <c r="E8" s="670"/>
      <c r="F8" s="47" t="s">
        <v>132</v>
      </c>
      <c r="G8" s="7"/>
      <c r="H8" s="47" t="s">
        <v>132</v>
      </c>
      <c r="I8" s="7"/>
      <c r="L8" s="666"/>
      <c r="M8" s="663"/>
      <c r="N8" s="663"/>
      <c r="O8" s="663"/>
      <c r="P8" s="47" t="s">
        <v>132</v>
      </c>
      <c r="Q8" s="159">
        <v>12</v>
      </c>
      <c r="R8" s="47" t="s">
        <v>132</v>
      </c>
      <c r="S8" s="159">
        <v>180</v>
      </c>
    </row>
    <row r="9" spans="1:19" ht="51.75" customHeight="1" x14ac:dyDescent="0.2">
      <c r="B9" s="674"/>
      <c r="C9" s="671"/>
      <c r="D9" s="671"/>
      <c r="E9" s="671"/>
      <c r="F9" s="47" t="s">
        <v>133</v>
      </c>
      <c r="G9" s="7"/>
      <c r="H9" s="47" t="s">
        <v>133</v>
      </c>
      <c r="I9" s="7"/>
      <c r="L9" s="667"/>
      <c r="M9" s="664"/>
      <c r="N9" s="664"/>
      <c r="O9" s="664"/>
      <c r="P9" s="47" t="s">
        <v>133</v>
      </c>
      <c r="Q9" s="159">
        <v>24</v>
      </c>
      <c r="R9" s="47" t="s">
        <v>133</v>
      </c>
      <c r="S9" s="159">
        <v>360</v>
      </c>
    </row>
    <row r="10" spans="1:19" ht="24" customHeight="1" x14ac:dyDescent="0.2"/>
    <row r="11" spans="1:19" ht="18" customHeight="1" x14ac:dyDescent="0.2">
      <c r="A11" t="s">
        <v>347</v>
      </c>
      <c r="K11" t="s">
        <v>347</v>
      </c>
    </row>
    <row r="12" spans="1:19" ht="24" customHeight="1" x14ac:dyDescent="0.2">
      <c r="B12" s="16" t="s">
        <v>66</v>
      </c>
      <c r="C12" s="16" t="s">
        <v>23</v>
      </c>
      <c r="D12" s="16" t="s">
        <v>134</v>
      </c>
      <c r="E12" s="16" t="s">
        <v>135</v>
      </c>
      <c r="F12" s="655" t="s">
        <v>346</v>
      </c>
      <c r="G12" s="656"/>
      <c r="H12" s="655" t="s">
        <v>345</v>
      </c>
      <c r="I12" s="656"/>
      <c r="L12" s="16" t="s">
        <v>66</v>
      </c>
      <c r="M12" s="16" t="s">
        <v>23</v>
      </c>
      <c r="N12" s="16" t="s">
        <v>134</v>
      </c>
      <c r="O12" s="16" t="s">
        <v>135</v>
      </c>
      <c r="P12" s="655" t="s">
        <v>346</v>
      </c>
      <c r="Q12" s="656"/>
      <c r="R12" s="655" t="s">
        <v>345</v>
      </c>
      <c r="S12" s="656"/>
    </row>
    <row r="13" spans="1:19" ht="51.75" customHeight="1" x14ac:dyDescent="0.2">
      <c r="B13" s="672"/>
      <c r="C13" s="675"/>
      <c r="D13" s="669"/>
      <c r="E13" s="669"/>
      <c r="F13" s="47" t="s">
        <v>131</v>
      </c>
      <c r="G13" s="7"/>
      <c r="H13" s="47" t="s">
        <v>131</v>
      </c>
      <c r="I13" s="7"/>
      <c r="L13" s="665" t="s">
        <v>491</v>
      </c>
      <c r="M13" s="668" t="s">
        <v>488</v>
      </c>
      <c r="N13" s="662" t="s">
        <v>887</v>
      </c>
      <c r="O13" s="662" t="s">
        <v>492</v>
      </c>
      <c r="P13" s="47" t="s">
        <v>131</v>
      </c>
      <c r="Q13" s="159">
        <v>12</v>
      </c>
      <c r="R13" s="47" t="s">
        <v>131</v>
      </c>
      <c r="S13" s="159">
        <v>175</v>
      </c>
    </row>
    <row r="14" spans="1:19" ht="51.75" customHeight="1" x14ac:dyDescent="0.2">
      <c r="B14" s="673"/>
      <c r="C14" s="670"/>
      <c r="D14" s="670"/>
      <c r="E14" s="670"/>
      <c r="F14" s="47" t="s">
        <v>132</v>
      </c>
      <c r="G14" s="7"/>
      <c r="H14" s="47" t="s">
        <v>132</v>
      </c>
      <c r="I14" s="7"/>
      <c r="L14" s="666"/>
      <c r="M14" s="663"/>
      <c r="N14" s="663"/>
      <c r="O14" s="663"/>
      <c r="P14" s="47" t="s">
        <v>132</v>
      </c>
      <c r="Q14" s="159">
        <v>12</v>
      </c>
      <c r="R14" s="47" t="s">
        <v>132</v>
      </c>
      <c r="S14" s="159">
        <v>179</v>
      </c>
    </row>
    <row r="15" spans="1:19" ht="51.75" customHeight="1" x14ac:dyDescent="0.2">
      <c r="B15" s="674"/>
      <c r="C15" s="671"/>
      <c r="D15" s="671"/>
      <c r="E15" s="671"/>
      <c r="F15" s="47" t="s">
        <v>133</v>
      </c>
      <c r="G15" s="7"/>
      <c r="H15" s="47" t="s">
        <v>133</v>
      </c>
      <c r="I15" s="7"/>
      <c r="L15" s="667"/>
      <c r="M15" s="664"/>
      <c r="N15" s="664"/>
      <c r="O15" s="664"/>
      <c r="P15" s="47" t="s">
        <v>133</v>
      </c>
      <c r="Q15" s="159">
        <v>24</v>
      </c>
      <c r="R15" s="47" t="s">
        <v>133</v>
      </c>
      <c r="S15" s="159">
        <v>354</v>
      </c>
    </row>
    <row r="17" spans="2:12" x14ac:dyDescent="0.2">
      <c r="B17" s="162" t="s">
        <v>193</v>
      </c>
      <c r="L17" s="162"/>
    </row>
  </sheetData>
  <mergeCells count="26">
    <mergeCell ref="B13:B15"/>
    <mergeCell ref="C13:C15"/>
    <mergeCell ref="D13:D15"/>
    <mergeCell ref="E13:E15"/>
    <mergeCell ref="K3:S4"/>
    <mergeCell ref="P6:Q6"/>
    <mergeCell ref="R6:S6"/>
    <mergeCell ref="P12:Q12"/>
    <mergeCell ref="R12:S12"/>
    <mergeCell ref="F6:G6"/>
    <mergeCell ref="H6:I6"/>
    <mergeCell ref="F12:G12"/>
    <mergeCell ref="H12:I12"/>
    <mergeCell ref="A3:I4"/>
    <mergeCell ref="B7:B9"/>
    <mergeCell ref="C7:C9"/>
    <mergeCell ref="D7:D9"/>
    <mergeCell ref="E7:E9"/>
    <mergeCell ref="L7:L9"/>
    <mergeCell ref="M7:M9"/>
    <mergeCell ref="N7:N9"/>
    <mergeCell ref="O7:O9"/>
    <mergeCell ref="L13:L15"/>
    <mergeCell ref="M13:M15"/>
    <mergeCell ref="N13:N15"/>
    <mergeCell ref="O13:O15"/>
  </mergeCells>
  <phoneticPr fontId="2"/>
  <hyperlinks>
    <hyperlink ref="B17" location="目次!B2" display="目次へ戻る" xr:uid="{00000000-0004-0000-1300-000000000000}"/>
  </hyperlinks>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V152"/>
  <sheetViews>
    <sheetView showZeros="0" view="pageBreakPreview" zoomScaleNormal="100" zoomScaleSheetLayoutView="100" workbookViewId="0">
      <selection activeCell="A2" sqref="A2:J2"/>
    </sheetView>
  </sheetViews>
  <sheetFormatPr defaultColWidth="9" defaultRowHeight="14.4" x14ac:dyDescent="0.2"/>
  <cols>
    <col min="1" max="1" width="4.109375" style="48" bestFit="1" customWidth="1"/>
    <col min="2" max="2" width="15.44140625" style="58" bestFit="1" customWidth="1"/>
    <col min="3" max="4" width="22.21875" style="48" customWidth="1"/>
    <col min="5" max="5" width="12.77734375" style="48" customWidth="1"/>
    <col min="6" max="6" width="4" style="48" bestFit="1" customWidth="1"/>
    <col min="7" max="7" width="13.33203125" style="48" bestFit="1" customWidth="1"/>
    <col min="8" max="8" width="4" style="48" bestFit="1" customWidth="1"/>
    <col min="9" max="9" width="13" style="49" customWidth="1"/>
    <col min="10" max="10" width="25.21875" style="48" customWidth="1"/>
    <col min="11" max="11" width="4.109375" style="48" bestFit="1" customWidth="1"/>
    <col min="12" max="12" width="4.109375" style="48" customWidth="1"/>
    <col min="13" max="13" width="4.109375" style="48" bestFit="1" customWidth="1"/>
    <col min="14" max="14" width="15.44140625" style="58" bestFit="1" customWidth="1"/>
    <col min="15" max="16" width="22.21875" style="48" customWidth="1"/>
    <col min="17" max="17" width="12.77734375" style="48" customWidth="1"/>
    <col min="18" max="18" width="4" style="48" bestFit="1" customWidth="1"/>
    <col min="19" max="19" width="13.33203125" style="48" bestFit="1" customWidth="1"/>
    <col min="20" max="20" width="4" style="48" bestFit="1" customWidth="1"/>
    <col min="21" max="21" width="13" style="49" customWidth="1"/>
    <col min="22" max="22" width="16" style="48" customWidth="1"/>
    <col min="23" max="16384" width="9" style="48"/>
  </cols>
  <sheetData>
    <row r="1" spans="1:22" x14ac:dyDescent="0.2">
      <c r="A1" s="58" t="s">
        <v>785</v>
      </c>
      <c r="M1" s="166" t="s">
        <v>786</v>
      </c>
      <c r="O1" s="219" t="s">
        <v>588</v>
      </c>
    </row>
    <row r="2" spans="1:22" ht="33" customHeight="1" x14ac:dyDescent="0.2">
      <c r="A2" s="677" t="s">
        <v>260</v>
      </c>
      <c r="B2" s="677"/>
      <c r="C2" s="677"/>
      <c r="D2" s="677"/>
      <c r="E2" s="677"/>
      <c r="F2" s="677"/>
      <c r="G2" s="677"/>
      <c r="H2" s="677"/>
      <c r="I2" s="677"/>
      <c r="J2" s="677"/>
      <c r="K2" s="24"/>
      <c r="M2" s="677" t="s">
        <v>862</v>
      </c>
      <c r="N2" s="677"/>
      <c r="O2" s="677"/>
      <c r="P2" s="677"/>
      <c r="Q2" s="677"/>
      <c r="R2" s="677"/>
      <c r="S2" s="677"/>
      <c r="T2" s="677"/>
      <c r="U2" s="677"/>
      <c r="V2" s="677"/>
    </row>
    <row r="3" spans="1:22" ht="17.25" customHeight="1" x14ac:dyDescent="0.2">
      <c r="A3" s="50" t="s">
        <v>136</v>
      </c>
      <c r="B3" s="51" t="s">
        <v>137</v>
      </c>
      <c r="C3" s="52" t="s">
        <v>138</v>
      </c>
      <c r="D3" s="52" t="s">
        <v>139</v>
      </c>
      <c r="E3" s="52" t="s">
        <v>140</v>
      </c>
      <c r="F3" s="52"/>
      <c r="G3" s="52" t="s">
        <v>496</v>
      </c>
      <c r="H3" s="52"/>
      <c r="I3" s="52" t="s">
        <v>496</v>
      </c>
      <c r="J3" s="52" t="s">
        <v>141</v>
      </c>
      <c r="M3" s="50" t="s">
        <v>400</v>
      </c>
      <c r="N3" s="51" t="s">
        <v>137</v>
      </c>
      <c r="O3" s="52" t="s">
        <v>138</v>
      </c>
      <c r="P3" s="52" t="s">
        <v>139</v>
      </c>
      <c r="Q3" s="52" t="s">
        <v>140</v>
      </c>
      <c r="R3" s="52"/>
      <c r="S3" s="52" t="s">
        <v>671</v>
      </c>
      <c r="T3" s="52"/>
      <c r="U3" s="52" t="s">
        <v>671</v>
      </c>
      <c r="V3" s="52" t="s">
        <v>141</v>
      </c>
    </row>
    <row r="4" spans="1:22" ht="17.25" customHeight="1" x14ac:dyDescent="0.2">
      <c r="A4" s="50">
        <v>1</v>
      </c>
      <c r="B4" s="53" t="s">
        <v>142</v>
      </c>
      <c r="C4" s="52"/>
      <c r="D4" s="191"/>
      <c r="E4" s="191"/>
      <c r="F4" s="52" t="s">
        <v>401</v>
      </c>
      <c r="G4" s="52"/>
      <c r="H4" s="52" t="s">
        <v>402</v>
      </c>
      <c r="I4" s="54"/>
      <c r="J4" s="52"/>
      <c r="M4" s="50">
        <v>1</v>
      </c>
      <c r="N4" s="53" t="s">
        <v>142</v>
      </c>
      <c r="O4" s="194" t="s">
        <v>493</v>
      </c>
      <c r="P4" s="223">
        <v>86400</v>
      </c>
      <c r="Q4" s="223">
        <v>3600</v>
      </c>
      <c r="R4" s="52" t="s">
        <v>401</v>
      </c>
      <c r="S4" s="194" t="s">
        <v>495</v>
      </c>
      <c r="T4" s="52" t="s">
        <v>401</v>
      </c>
      <c r="U4" s="195" t="s">
        <v>661</v>
      </c>
      <c r="V4" s="194" t="s">
        <v>660</v>
      </c>
    </row>
    <row r="5" spans="1:22" ht="17.25" customHeight="1" x14ac:dyDescent="0.2">
      <c r="A5" s="50"/>
      <c r="B5" s="53"/>
      <c r="C5" s="52"/>
      <c r="D5" s="191"/>
      <c r="E5" s="191"/>
      <c r="F5" s="52" t="s">
        <v>403</v>
      </c>
      <c r="G5" s="52"/>
      <c r="H5" s="52" t="s">
        <v>401</v>
      </c>
      <c r="I5" s="54"/>
      <c r="J5" s="52"/>
      <c r="M5" s="50"/>
      <c r="N5" s="53"/>
      <c r="O5" s="194" t="s">
        <v>494</v>
      </c>
      <c r="P5" s="223">
        <v>72000</v>
      </c>
      <c r="Q5" s="223">
        <v>3000</v>
      </c>
      <c r="R5" s="52" t="s">
        <v>401</v>
      </c>
      <c r="S5" s="194" t="s">
        <v>495</v>
      </c>
      <c r="T5" s="52" t="s">
        <v>402</v>
      </c>
      <c r="U5" s="195" t="s">
        <v>661</v>
      </c>
      <c r="V5" s="194" t="s">
        <v>660</v>
      </c>
    </row>
    <row r="6" spans="1:22" ht="17.25" customHeight="1" x14ac:dyDescent="0.2">
      <c r="A6" s="50"/>
      <c r="B6" s="53"/>
      <c r="C6" s="52"/>
      <c r="D6" s="191"/>
      <c r="E6" s="191"/>
      <c r="F6" s="52" t="s">
        <v>401</v>
      </c>
      <c r="G6" s="52"/>
      <c r="H6" s="52" t="s">
        <v>143</v>
      </c>
      <c r="I6" s="54"/>
      <c r="J6" s="52"/>
      <c r="M6" s="50"/>
      <c r="N6" s="53"/>
      <c r="O6" s="194" t="s">
        <v>293</v>
      </c>
      <c r="P6" s="223">
        <v>39000</v>
      </c>
      <c r="Q6" s="223">
        <v>1000</v>
      </c>
      <c r="R6" s="52" t="s">
        <v>401</v>
      </c>
      <c r="S6" s="194" t="s">
        <v>655</v>
      </c>
      <c r="T6" s="52" t="s">
        <v>401</v>
      </c>
      <c r="U6" s="195" t="s">
        <v>656</v>
      </c>
      <c r="V6" s="194" t="s">
        <v>672</v>
      </c>
    </row>
    <row r="7" spans="1:22" ht="17.25" customHeight="1" x14ac:dyDescent="0.2">
      <c r="A7" s="50"/>
      <c r="B7" s="53"/>
      <c r="C7" s="52"/>
      <c r="D7" s="191"/>
      <c r="E7" s="191"/>
      <c r="F7" s="52" t="s">
        <v>401</v>
      </c>
      <c r="G7" s="52"/>
      <c r="H7" s="52" t="s">
        <v>401</v>
      </c>
      <c r="I7" s="54"/>
      <c r="J7" s="52"/>
      <c r="M7" s="50"/>
      <c r="N7" s="53"/>
      <c r="O7" s="194" t="s">
        <v>293</v>
      </c>
      <c r="P7" s="223">
        <v>42000</v>
      </c>
      <c r="Q7" s="223">
        <v>1000</v>
      </c>
      <c r="R7" s="52" t="s">
        <v>401</v>
      </c>
      <c r="S7" s="194" t="s">
        <v>655</v>
      </c>
      <c r="T7" s="52" t="s">
        <v>401</v>
      </c>
      <c r="U7" s="195" t="s">
        <v>657</v>
      </c>
      <c r="V7" s="194" t="s">
        <v>673</v>
      </c>
    </row>
    <row r="8" spans="1:22" ht="17.25" customHeight="1" x14ac:dyDescent="0.2">
      <c r="A8" s="50"/>
      <c r="B8" s="53"/>
      <c r="C8" s="52"/>
      <c r="D8" s="191"/>
      <c r="E8" s="191"/>
      <c r="F8" s="52" t="s">
        <v>402</v>
      </c>
      <c r="G8" s="52"/>
      <c r="H8" s="52" t="s">
        <v>402</v>
      </c>
      <c r="I8" s="54"/>
      <c r="J8" s="52"/>
      <c r="M8" s="50"/>
      <c r="N8" s="53"/>
      <c r="O8" s="194" t="s">
        <v>293</v>
      </c>
      <c r="P8" s="223">
        <v>11000</v>
      </c>
      <c r="Q8" s="223">
        <v>1000</v>
      </c>
      <c r="R8" s="52" t="s">
        <v>401</v>
      </c>
      <c r="S8" s="194" t="s">
        <v>655</v>
      </c>
      <c r="T8" s="52" t="s">
        <v>401</v>
      </c>
      <c r="U8" s="195" t="s">
        <v>658</v>
      </c>
      <c r="V8" s="194" t="s">
        <v>674</v>
      </c>
    </row>
    <row r="9" spans="1:22" ht="17.25" customHeight="1" x14ac:dyDescent="0.2">
      <c r="A9" s="50"/>
      <c r="B9" s="53"/>
      <c r="C9" s="52"/>
      <c r="D9" s="191"/>
      <c r="E9" s="191"/>
      <c r="F9" s="52" t="s">
        <v>401</v>
      </c>
      <c r="G9" s="52"/>
      <c r="H9" s="52" t="s">
        <v>401</v>
      </c>
      <c r="I9" s="54"/>
      <c r="J9" s="52"/>
      <c r="M9" s="50"/>
      <c r="N9" s="53"/>
      <c r="O9" s="194" t="s">
        <v>293</v>
      </c>
      <c r="P9" s="223">
        <v>6000</v>
      </c>
      <c r="Q9" s="223">
        <v>1000</v>
      </c>
      <c r="R9" s="52" t="s">
        <v>401</v>
      </c>
      <c r="S9" s="194" t="s">
        <v>655</v>
      </c>
      <c r="T9" s="52" t="s">
        <v>402</v>
      </c>
      <c r="U9" s="195" t="s">
        <v>659</v>
      </c>
      <c r="V9" s="194" t="s">
        <v>674</v>
      </c>
    </row>
    <row r="10" spans="1:22" ht="17.25" customHeight="1" x14ac:dyDescent="0.2">
      <c r="A10" s="50">
        <v>2</v>
      </c>
      <c r="B10" s="53" t="s">
        <v>144</v>
      </c>
      <c r="C10" s="52"/>
      <c r="D10" s="191"/>
      <c r="E10" s="191"/>
      <c r="F10" s="52" t="s">
        <v>401</v>
      </c>
      <c r="G10" s="52"/>
      <c r="H10" s="52" t="s">
        <v>401</v>
      </c>
      <c r="I10" s="54"/>
      <c r="J10" s="52"/>
      <c r="M10" s="50">
        <v>2</v>
      </c>
      <c r="N10" s="53" t="s">
        <v>144</v>
      </c>
      <c r="O10" s="194" t="s">
        <v>692</v>
      </c>
      <c r="P10" s="223">
        <v>30000</v>
      </c>
      <c r="Q10" s="223">
        <v>15000</v>
      </c>
      <c r="R10" s="52" t="s">
        <v>402</v>
      </c>
      <c r="S10" s="194" t="s">
        <v>693</v>
      </c>
      <c r="T10" s="52" t="s">
        <v>401</v>
      </c>
      <c r="U10" s="195"/>
      <c r="V10" s="194" t="s">
        <v>694</v>
      </c>
    </row>
    <row r="11" spans="1:22" ht="17.25" customHeight="1" x14ac:dyDescent="0.2">
      <c r="A11" s="50"/>
      <c r="B11" s="53"/>
      <c r="C11" s="52"/>
      <c r="D11" s="191"/>
      <c r="E11" s="191"/>
      <c r="F11" s="52" t="s">
        <v>401</v>
      </c>
      <c r="G11" s="52"/>
      <c r="H11" s="52" t="s">
        <v>404</v>
      </c>
      <c r="I11" s="54"/>
      <c r="J11" s="52"/>
      <c r="M11" s="50"/>
      <c r="N11" s="53"/>
      <c r="O11" s="194"/>
      <c r="P11" s="223"/>
      <c r="Q11" s="223"/>
      <c r="R11" s="52" t="s">
        <v>401</v>
      </c>
      <c r="S11" s="194"/>
      <c r="T11" s="52" t="s">
        <v>401</v>
      </c>
      <c r="U11" s="195"/>
      <c r="V11" s="194"/>
    </row>
    <row r="12" spans="1:22" ht="17.25" customHeight="1" x14ac:dyDescent="0.2">
      <c r="A12" s="50"/>
      <c r="B12" s="53"/>
      <c r="C12" s="52"/>
      <c r="D12" s="191"/>
      <c r="E12" s="191"/>
      <c r="F12" s="52" t="s">
        <v>401</v>
      </c>
      <c r="G12" s="52"/>
      <c r="H12" s="52" t="s">
        <v>143</v>
      </c>
      <c r="I12" s="54"/>
      <c r="J12" s="52"/>
      <c r="M12" s="50"/>
      <c r="N12" s="53"/>
      <c r="O12" s="194"/>
      <c r="P12" s="223"/>
      <c r="Q12" s="223"/>
      <c r="R12" s="52" t="s">
        <v>143</v>
      </c>
      <c r="S12" s="194"/>
      <c r="T12" s="52" t="s">
        <v>404</v>
      </c>
      <c r="U12" s="195"/>
      <c r="V12" s="194"/>
    </row>
    <row r="13" spans="1:22" ht="17.25" customHeight="1" x14ac:dyDescent="0.2">
      <c r="A13" s="50">
        <v>3</v>
      </c>
      <c r="B13" s="53" t="s">
        <v>145</v>
      </c>
      <c r="C13" s="52"/>
      <c r="D13" s="191"/>
      <c r="E13" s="191"/>
      <c r="F13" s="52" t="s">
        <v>401</v>
      </c>
      <c r="G13" s="52"/>
      <c r="H13" s="52" t="s">
        <v>405</v>
      </c>
      <c r="I13" s="54"/>
      <c r="J13" s="52"/>
      <c r="M13" s="50">
        <v>3</v>
      </c>
      <c r="N13" s="53" t="s">
        <v>145</v>
      </c>
      <c r="O13" s="194" t="s">
        <v>662</v>
      </c>
      <c r="P13" s="223">
        <v>124700</v>
      </c>
      <c r="Q13" s="223">
        <v>124700</v>
      </c>
      <c r="R13" s="52" t="s">
        <v>405</v>
      </c>
      <c r="S13" s="194">
        <v>1</v>
      </c>
      <c r="T13" s="52" t="s">
        <v>405</v>
      </c>
      <c r="U13" s="195"/>
      <c r="V13" s="194"/>
    </row>
    <row r="14" spans="1:22" ht="17.25" customHeight="1" x14ac:dyDescent="0.2">
      <c r="A14" s="50"/>
      <c r="B14" s="53"/>
      <c r="C14" s="52"/>
      <c r="D14" s="191"/>
      <c r="E14" s="191"/>
      <c r="F14" s="52" t="s">
        <v>405</v>
      </c>
      <c r="G14" s="52"/>
      <c r="H14" s="52" t="s">
        <v>143</v>
      </c>
      <c r="I14" s="54"/>
      <c r="J14" s="52"/>
      <c r="M14" s="50"/>
      <c r="N14" s="53"/>
      <c r="O14" s="194" t="s">
        <v>663</v>
      </c>
      <c r="P14" s="223">
        <v>32250</v>
      </c>
      <c r="Q14" s="223">
        <v>750</v>
      </c>
      <c r="R14" s="52" t="s">
        <v>401</v>
      </c>
      <c r="S14" s="194" t="s">
        <v>675</v>
      </c>
      <c r="T14" s="52" t="s">
        <v>401</v>
      </c>
      <c r="U14" s="195"/>
      <c r="V14" s="194"/>
    </row>
    <row r="15" spans="1:22" ht="17.25" customHeight="1" x14ac:dyDescent="0.2">
      <c r="A15" s="50"/>
      <c r="B15" s="53"/>
      <c r="C15" s="52"/>
      <c r="D15" s="191"/>
      <c r="E15" s="191"/>
      <c r="F15" s="52" t="s">
        <v>401</v>
      </c>
      <c r="G15" s="52"/>
      <c r="H15" s="52" t="s">
        <v>405</v>
      </c>
      <c r="I15" s="54"/>
      <c r="J15" s="52"/>
      <c r="M15" s="50"/>
      <c r="N15" s="53"/>
      <c r="O15" s="194" t="s">
        <v>664</v>
      </c>
      <c r="P15" s="223">
        <v>51408</v>
      </c>
      <c r="Q15" s="223">
        <v>7344</v>
      </c>
      <c r="R15" s="52" t="s">
        <v>405</v>
      </c>
      <c r="S15" s="194" t="s">
        <v>676</v>
      </c>
      <c r="T15" s="52" t="s">
        <v>403</v>
      </c>
      <c r="U15" s="195"/>
      <c r="V15" s="194"/>
    </row>
    <row r="16" spans="1:22" ht="17.25" customHeight="1" x14ac:dyDescent="0.2">
      <c r="A16" s="50"/>
      <c r="B16" s="53"/>
      <c r="C16" s="52"/>
      <c r="D16" s="191"/>
      <c r="E16" s="191"/>
      <c r="F16" s="52" t="s">
        <v>405</v>
      </c>
      <c r="G16" s="52"/>
      <c r="H16" s="52" t="s">
        <v>143</v>
      </c>
      <c r="I16" s="54"/>
      <c r="J16" s="52"/>
      <c r="M16" s="50"/>
      <c r="N16" s="53"/>
      <c r="O16" s="194" t="s">
        <v>665</v>
      </c>
      <c r="P16" s="223">
        <v>20100</v>
      </c>
      <c r="Q16" s="223">
        <v>20100</v>
      </c>
      <c r="R16" s="52" t="s">
        <v>405</v>
      </c>
      <c r="S16" s="194">
        <v>1</v>
      </c>
      <c r="T16" s="52" t="s">
        <v>401</v>
      </c>
      <c r="U16" s="195"/>
      <c r="V16" s="194"/>
    </row>
    <row r="17" spans="1:22" ht="17.25" customHeight="1" x14ac:dyDescent="0.2">
      <c r="A17" s="50"/>
      <c r="B17" s="53"/>
      <c r="C17" s="52"/>
      <c r="D17" s="191"/>
      <c r="E17" s="191"/>
      <c r="F17" s="52" t="s">
        <v>405</v>
      </c>
      <c r="G17" s="52"/>
      <c r="H17" s="52" t="s">
        <v>405</v>
      </c>
      <c r="I17" s="54"/>
      <c r="J17" s="52"/>
      <c r="M17" s="50"/>
      <c r="N17" s="53"/>
      <c r="O17" s="194" t="s">
        <v>666</v>
      </c>
      <c r="P17" s="223">
        <v>3750</v>
      </c>
      <c r="Q17" s="223">
        <v>750</v>
      </c>
      <c r="R17" s="52" t="s">
        <v>405</v>
      </c>
      <c r="S17" s="194" t="s">
        <v>677</v>
      </c>
      <c r="T17" s="52" t="s">
        <v>405</v>
      </c>
      <c r="U17" s="195"/>
      <c r="V17" s="194"/>
    </row>
    <row r="18" spans="1:22" ht="17.25" customHeight="1" x14ac:dyDescent="0.2">
      <c r="A18" s="50"/>
      <c r="B18" s="53"/>
      <c r="C18" s="52"/>
      <c r="D18" s="191"/>
      <c r="E18" s="191"/>
      <c r="F18" s="52" t="s">
        <v>405</v>
      </c>
      <c r="G18" s="52"/>
      <c r="H18" s="52" t="s">
        <v>405</v>
      </c>
      <c r="I18" s="54"/>
      <c r="J18" s="52"/>
      <c r="M18" s="50"/>
      <c r="N18" s="53"/>
      <c r="O18" s="194"/>
      <c r="P18" s="223"/>
      <c r="Q18" s="223"/>
      <c r="R18" s="52" t="s">
        <v>405</v>
      </c>
      <c r="S18" s="194"/>
      <c r="T18" s="52" t="s">
        <v>405</v>
      </c>
      <c r="U18" s="195"/>
      <c r="V18" s="194"/>
    </row>
    <row r="19" spans="1:22" ht="17.25" customHeight="1" x14ac:dyDescent="0.2">
      <c r="A19" s="50">
        <v>4</v>
      </c>
      <c r="B19" s="53" t="s">
        <v>146</v>
      </c>
      <c r="C19" s="52"/>
      <c r="D19" s="191"/>
      <c r="E19" s="191"/>
      <c r="F19" s="52" t="s">
        <v>143</v>
      </c>
      <c r="G19" s="52"/>
      <c r="H19" s="52" t="s">
        <v>405</v>
      </c>
      <c r="I19" s="54"/>
      <c r="J19" s="52"/>
      <c r="M19" s="50">
        <v>4</v>
      </c>
      <c r="N19" s="53" t="s">
        <v>146</v>
      </c>
      <c r="O19" s="194" t="s">
        <v>667</v>
      </c>
      <c r="P19" s="223">
        <v>3012</v>
      </c>
      <c r="Q19" s="223">
        <v>753</v>
      </c>
      <c r="R19" s="52" t="s">
        <v>405</v>
      </c>
      <c r="S19" s="194">
        <v>4</v>
      </c>
      <c r="T19" s="52" t="s">
        <v>405</v>
      </c>
      <c r="U19" s="195"/>
      <c r="V19" s="194"/>
    </row>
    <row r="20" spans="1:22" ht="17.25" customHeight="1" x14ac:dyDescent="0.2">
      <c r="A20" s="50"/>
      <c r="B20" s="53"/>
      <c r="C20" s="52"/>
      <c r="D20" s="191"/>
      <c r="E20" s="191"/>
      <c r="F20" s="52" t="s">
        <v>405</v>
      </c>
      <c r="G20" s="52"/>
      <c r="H20" s="52" t="s">
        <v>401</v>
      </c>
      <c r="I20" s="54"/>
      <c r="J20" s="52"/>
      <c r="M20" s="50"/>
      <c r="N20" s="53"/>
      <c r="O20" s="194" t="s">
        <v>668</v>
      </c>
      <c r="P20" s="223">
        <v>1890</v>
      </c>
      <c r="Q20" s="223">
        <v>1890</v>
      </c>
      <c r="R20" s="52" t="s">
        <v>405</v>
      </c>
      <c r="S20" s="194">
        <v>1</v>
      </c>
      <c r="T20" s="52" t="s">
        <v>402</v>
      </c>
      <c r="U20" s="195"/>
      <c r="V20" s="194"/>
    </row>
    <row r="21" spans="1:22" ht="17.25" customHeight="1" x14ac:dyDescent="0.2">
      <c r="A21" s="50"/>
      <c r="B21" s="53"/>
      <c r="C21" s="52"/>
      <c r="D21" s="191"/>
      <c r="E21" s="191"/>
      <c r="F21" s="52" t="s">
        <v>405</v>
      </c>
      <c r="G21" s="52"/>
      <c r="H21" s="52" t="s">
        <v>405</v>
      </c>
      <c r="I21" s="54"/>
      <c r="J21" s="52"/>
      <c r="M21" s="50"/>
      <c r="N21" s="53"/>
      <c r="O21" s="194" t="s">
        <v>668</v>
      </c>
      <c r="P21" s="223">
        <v>4082</v>
      </c>
      <c r="Q21" s="223">
        <v>4082</v>
      </c>
      <c r="R21" s="52" t="s">
        <v>405</v>
      </c>
      <c r="S21" s="194">
        <v>1</v>
      </c>
      <c r="T21" s="52" t="s">
        <v>403</v>
      </c>
      <c r="U21" s="195"/>
      <c r="V21" s="194"/>
    </row>
    <row r="22" spans="1:22" ht="17.25" customHeight="1" x14ac:dyDescent="0.2">
      <c r="A22" s="50"/>
      <c r="B22" s="53"/>
      <c r="C22" s="52"/>
      <c r="D22" s="191"/>
      <c r="E22" s="191"/>
      <c r="F22" s="52" t="s">
        <v>143</v>
      </c>
      <c r="G22" s="52"/>
      <c r="H22" s="52" t="s">
        <v>143</v>
      </c>
      <c r="I22" s="54"/>
      <c r="J22" s="52"/>
      <c r="M22" s="50"/>
      <c r="N22" s="53"/>
      <c r="O22" s="194" t="s">
        <v>669</v>
      </c>
      <c r="P22" s="223">
        <v>7800</v>
      </c>
      <c r="Q22" s="223">
        <v>780</v>
      </c>
      <c r="R22" s="52" t="s">
        <v>143</v>
      </c>
      <c r="S22" s="194">
        <v>10</v>
      </c>
      <c r="T22" s="52" t="s">
        <v>406</v>
      </c>
      <c r="U22" s="195"/>
      <c r="V22" s="194"/>
    </row>
    <row r="23" spans="1:22" ht="17.25" customHeight="1" x14ac:dyDescent="0.2">
      <c r="A23" s="50"/>
      <c r="B23" s="53"/>
      <c r="C23" s="52"/>
      <c r="D23" s="191"/>
      <c r="E23" s="191"/>
      <c r="F23" s="52" t="s">
        <v>143</v>
      </c>
      <c r="G23" s="52"/>
      <c r="H23" s="52" t="s">
        <v>143</v>
      </c>
      <c r="I23" s="54"/>
      <c r="J23" s="52"/>
      <c r="M23" s="50"/>
      <c r="N23" s="53"/>
      <c r="O23" s="194" t="s">
        <v>670</v>
      </c>
      <c r="P23" s="223">
        <v>4860</v>
      </c>
      <c r="Q23" s="223">
        <v>108</v>
      </c>
      <c r="R23" s="52" t="s">
        <v>406</v>
      </c>
      <c r="S23" s="194">
        <v>45</v>
      </c>
      <c r="T23" s="52" t="s">
        <v>143</v>
      </c>
      <c r="U23" s="195"/>
      <c r="V23" s="194"/>
    </row>
    <row r="24" spans="1:22" ht="17.25" customHeight="1" x14ac:dyDescent="0.2">
      <c r="A24" s="50"/>
      <c r="B24" s="53"/>
      <c r="C24" s="52"/>
      <c r="D24" s="191"/>
      <c r="E24" s="191"/>
      <c r="F24" s="52" t="s">
        <v>143</v>
      </c>
      <c r="G24" s="52"/>
      <c r="H24" s="52" t="s">
        <v>406</v>
      </c>
      <c r="I24" s="54"/>
      <c r="J24" s="52"/>
      <c r="M24" s="50"/>
      <c r="N24" s="53"/>
      <c r="O24" s="194" t="s">
        <v>678</v>
      </c>
      <c r="P24" s="223"/>
      <c r="Q24" s="223"/>
      <c r="R24" s="52" t="s">
        <v>143</v>
      </c>
      <c r="S24" s="194"/>
      <c r="T24" s="52" t="s">
        <v>143</v>
      </c>
      <c r="U24" s="195"/>
      <c r="V24" s="194"/>
    </row>
    <row r="25" spans="1:22" ht="17.25" customHeight="1" x14ac:dyDescent="0.2">
      <c r="A25" s="50">
        <v>5</v>
      </c>
      <c r="B25" s="53" t="s">
        <v>147</v>
      </c>
      <c r="C25" s="52"/>
      <c r="D25" s="191"/>
      <c r="E25" s="191"/>
      <c r="F25" s="52" t="s">
        <v>143</v>
      </c>
      <c r="G25" s="52"/>
      <c r="H25" s="52" t="s">
        <v>143</v>
      </c>
      <c r="I25" s="54"/>
      <c r="J25" s="52"/>
      <c r="M25" s="50"/>
      <c r="N25" s="53"/>
      <c r="O25" s="194" t="s">
        <v>561</v>
      </c>
      <c r="P25" s="223">
        <v>48400</v>
      </c>
      <c r="Q25" s="223">
        <v>48400</v>
      </c>
      <c r="R25" s="52" t="s">
        <v>143</v>
      </c>
      <c r="S25" s="194" t="s">
        <v>695</v>
      </c>
      <c r="T25" s="52" t="s">
        <v>143</v>
      </c>
      <c r="U25" s="195"/>
      <c r="V25" s="194"/>
    </row>
    <row r="26" spans="1:22" ht="17.25" customHeight="1" x14ac:dyDescent="0.2">
      <c r="A26" s="50"/>
      <c r="B26" s="53"/>
      <c r="C26" s="52"/>
      <c r="D26" s="191"/>
      <c r="E26" s="191"/>
      <c r="F26" s="52" t="s">
        <v>143</v>
      </c>
      <c r="G26" s="52"/>
      <c r="H26" s="52" t="s">
        <v>143</v>
      </c>
      <c r="I26" s="54"/>
      <c r="J26" s="52"/>
      <c r="M26" s="50"/>
      <c r="N26" s="53"/>
      <c r="O26" s="194" t="s">
        <v>705</v>
      </c>
      <c r="P26" s="223">
        <v>52500</v>
      </c>
      <c r="Q26" s="223">
        <v>350</v>
      </c>
      <c r="R26" s="52" t="s">
        <v>406</v>
      </c>
      <c r="S26" s="194" t="s">
        <v>707</v>
      </c>
      <c r="T26" s="52" t="s">
        <v>143</v>
      </c>
      <c r="U26" s="195"/>
      <c r="V26" s="194" t="s">
        <v>706</v>
      </c>
    </row>
    <row r="27" spans="1:22" ht="17.25" customHeight="1" x14ac:dyDescent="0.2">
      <c r="A27" s="50"/>
      <c r="B27" s="53"/>
      <c r="C27" s="52"/>
      <c r="D27" s="191"/>
      <c r="E27" s="191"/>
      <c r="F27" s="52" t="s">
        <v>401</v>
      </c>
      <c r="G27" s="52"/>
      <c r="H27" s="52" t="s">
        <v>405</v>
      </c>
      <c r="I27" s="54"/>
      <c r="J27" s="52"/>
      <c r="M27" s="50"/>
      <c r="N27" s="53"/>
      <c r="O27" s="194" t="s">
        <v>712</v>
      </c>
      <c r="P27" s="223">
        <v>55000</v>
      </c>
      <c r="Q27" s="223">
        <v>5500</v>
      </c>
      <c r="R27" s="52" t="s">
        <v>143</v>
      </c>
      <c r="S27" s="194" t="s">
        <v>713</v>
      </c>
      <c r="T27" s="52" t="s">
        <v>143</v>
      </c>
      <c r="U27" s="195"/>
      <c r="V27" s="194"/>
    </row>
    <row r="28" spans="1:22" ht="17.25" customHeight="1" x14ac:dyDescent="0.2">
      <c r="A28" s="50"/>
      <c r="B28" s="53"/>
      <c r="C28" s="52"/>
      <c r="D28" s="191"/>
      <c r="E28" s="191"/>
      <c r="F28" s="52" t="s">
        <v>406</v>
      </c>
      <c r="G28" s="52"/>
      <c r="H28" s="52" t="s">
        <v>143</v>
      </c>
      <c r="I28" s="54"/>
      <c r="J28" s="52"/>
      <c r="M28" s="50"/>
      <c r="N28" s="53"/>
      <c r="O28" s="194"/>
      <c r="P28" s="223"/>
      <c r="Q28" s="223"/>
      <c r="R28" s="52" t="s">
        <v>406</v>
      </c>
      <c r="S28" s="194"/>
      <c r="T28" s="52" t="s">
        <v>143</v>
      </c>
      <c r="U28" s="195"/>
      <c r="V28" s="194"/>
    </row>
    <row r="29" spans="1:22" ht="17.25" customHeight="1" x14ac:dyDescent="0.2">
      <c r="A29" s="50"/>
      <c r="B29" s="53"/>
      <c r="C29" s="52"/>
      <c r="D29" s="191"/>
      <c r="E29" s="191"/>
      <c r="F29" s="52" t="s">
        <v>143</v>
      </c>
      <c r="G29" s="52"/>
      <c r="H29" s="52" t="s">
        <v>406</v>
      </c>
      <c r="I29" s="54"/>
      <c r="J29" s="52"/>
      <c r="M29" s="50"/>
      <c r="N29" s="53"/>
      <c r="O29" s="194"/>
      <c r="P29" s="223"/>
      <c r="Q29" s="223"/>
      <c r="R29" s="52" t="s">
        <v>143</v>
      </c>
      <c r="S29" s="194"/>
      <c r="T29" s="52" t="s">
        <v>143</v>
      </c>
      <c r="U29" s="195"/>
      <c r="V29" s="194"/>
    </row>
    <row r="30" spans="1:22" ht="17.25" customHeight="1" x14ac:dyDescent="0.2">
      <c r="A30" s="50"/>
      <c r="B30" s="53"/>
      <c r="C30" s="52"/>
      <c r="D30" s="191"/>
      <c r="E30" s="191"/>
      <c r="F30" s="52" t="s">
        <v>143</v>
      </c>
      <c r="G30" s="52"/>
      <c r="H30" s="52" t="s">
        <v>143</v>
      </c>
      <c r="I30" s="54"/>
      <c r="J30" s="52"/>
      <c r="M30" s="50"/>
      <c r="N30" s="53"/>
      <c r="O30" s="194"/>
      <c r="P30" s="223"/>
      <c r="Q30" s="223"/>
      <c r="R30" s="52" t="s">
        <v>143</v>
      </c>
      <c r="S30" s="194"/>
      <c r="T30" s="52" t="s">
        <v>143</v>
      </c>
      <c r="U30" s="195"/>
      <c r="V30" s="194"/>
    </row>
    <row r="31" spans="1:22" ht="17.25" customHeight="1" x14ac:dyDescent="0.2">
      <c r="A31" s="50">
        <v>6</v>
      </c>
      <c r="B31" s="53" t="s">
        <v>148</v>
      </c>
      <c r="C31" s="52"/>
      <c r="D31" s="191"/>
      <c r="E31" s="191"/>
      <c r="F31" s="52" t="s">
        <v>143</v>
      </c>
      <c r="G31" s="52"/>
      <c r="H31" s="52" t="s">
        <v>143</v>
      </c>
      <c r="I31" s="54"/>
      <c r="J31" s="52"/>
      <c r="M31" s="50">
        <v>5</v>
      </c>
      <c r="N31" s="53" t="s">
        <v>148</v>
      </c>
      <c r="O31" s="194" t="s">
        <v>679</v>
      </c>
      <c r="P31" s="223">
        <v>259200</v>
      </c>
      <c r="Q31" s="223">
        <v>259200</v>
      </c>
      <c r="R31" s="52" t="s">
        <v>143</v>
      </c>
      <c r="S31" s="194">
        <v>1</v>
      </c>
      <c r="T31" s="52" t="s">
        <v>405</v>
      </c>
      <c r="U31" s="195"/>
      <c r="V31" s="194"/>
    </row>
    <row r="32" spans="1:22" ht="17.25" customHeight="1" x14ac:dyDescent="0.2">
      <c r="A32" s="50"/>
      <c r="B32" s="53"/>
      <c r="C32" s="52"/>
      <c r="D32" s="191"/>
      <c r="E32" s="191"/>
      <c r="F32" s="52" t="s">
        <v>405</v>
      </c>
      <c r="G32" s="52"/>
      <c r="H32" s="52" t="s">
        <v>143</v>
      </c>
      <c r="I32" s="54"/>
      <c r="J32" s="52"/>
      <c r="M32" s="50"/>
      <c r="N32" s="53"/>
      <c r="O32" s="194"/>
      <c r="P32" s="223"/>
      <c r="Q32" s="223"/>
      <c r="R32" s="52" t="s">
        <v>143</v>
      </c>
      <c r="S32" s="194"/>
      <c r="T32" s="52" t="s">
        <v>401</v>
      </c>
      <c r="U32" s="195"/>
      <c r="V32" s="194"/>
    </row>
    <row r="33" spans="1:22" ht="17.25" customHeight="1" x14ac:dyDescent="0.2">
      <c r="A33" s="50"/>
      <c r="B33" s="53"/>
      <c r="C33" s="52"/>
      <c r="D33" s="191"/>
      <c r="E33" s="191"/>
      <c r="F33" s="52" t="s">
        <v>401</v>
      </c>
      <c r="G33" s="52"/>
      <c r="H33" s="52" t="s">
        <v>401</v>
      </c>
      <c r="I33" s="54"/>
      <c r="J33" s="52"/>
      <c r="M33" s="50"/>
      <c r="N33" s="53"/>
      <c r="O33" s="194"/>
      <c r="P33" s="223"/>
      <c r="Q33" s="223"/>
      <c r="R33" s="52" t="s">
        <v>143</v>
      </c>
      <c r="S33" s="194"/>
      <c r="T33" s="52" t="s">
        <v>405</v>
      </c>
      <c r="U33" s="195"/>
      <c r="V33" s="194"/>
    </row>
    <row r="34" spans="1:22" ht="17.25" customHeight="1" x14ac:dyDescent="0.2">
      <c r="A34" s="50"/>
      <c r="B34" s="53"/>
      <c r="C34" s="52"/>
      <c r="D34" s="191"/>
      <c r="E34" s="191"/>
      <c r="F34" s="52" t="s">
        <v>143</v>
      </c>
      <c r="G34" s="52"/>
      <c r="H34" s="52" t="s">
        <v>405</v>
      </c>
      <c r="I34" s="54"/>
      <c r="J34" s="52"/>
      <c r="M34" s="50"/>
      <c r="N34" s="53"/>
      <c r="O34" s="194"/>
      <c r="P34" s="223"/>
      <c r="Q34" s="223"/>
      <c r="R34" s="52" t="s">
        <v>143</v>
      </c>
      <c r="S34" s="194"/>
      <c r="T34" s="52" t="s">
        <v>143</v>
      </c>
      <c r="U34" s="195"/>
      <c r="V34" s="194"/>
    </row>
    <row r="35" spans="1:22" ht="17.25" customHeight="1" x14ac:dyDescent="0.2">
      <c r="A35" s="50"/>
      <c r="B35" s="53"/>
      <c r="C35" s="52"/>
      <c r="D35" s="191"/>
      <c r="E35" s="191"/>
      <c r="F35" s="52" t="s">
        <v>401</v>
      </c>
      <c r="G35" s="52"/>
      <c r="H35" s="52" t="s">
        <v>143</v>
      </c>
      <c r="I35" s="54"/>
      <c r="J35" s="52"/>
      <c r="M35" s="50"/>
      <c r="N35" s="53"/>
      <c r="O35" s="194"/>
      <c r="P35" s="223"/>
      <c r="Q35" s="223"/>
      <c r="R35" s="52" t="s">
        <v>143</v>
      </c>
      <c r="S35" s="194"/>
      <c r="T35" s="52" t="s">
        <v>405</v>
      </c>
      <c r="U35" s="195"/>
      <c r="V35" s="194"/>
    </row>
    <row r="36" spans="1:22" ht="17.25" customHeight="1" x14ac:dyDescent="0.2">
      <c r="A36" s="50"/>
      <c r="B36" s="53"/>
      <c r="C36" s="52"/>
      <c r="D36" s="191"/>
      <c r="E36" s="191"/>
      <c r="F36" s="52" t="s">
        <v>143</v>
      </c>
      <c r="G36" s="52"/>
      <c r="H36" s="52" t="s">
        <v>143</v>
      </c>
      <c r="I36" s="54"/>
      <c r="J36" s="52"/>
      <c r="M36" s="50"/>
      <c r="N36" s="53"/>
      <c r="O36" s="194"/>
      <c r="P36" s="223"/>
      <c r="Q36" s="223"/>
      <c r="R36" s="52" t="s">
        <v>143</v>
      </c>
      <c r="S36" s="194"/>
      <c r="T36" s="52" t="s">
        <v>143</v>
      </c>
      <c r="U36" s="195"/>
      <c r="V36" s="194"/>
    </row>
    <row r="37" spans="1:22" ht="17.25" customHeight="1" x14ac:dyDescent="0.2">
      <c r="A37" s="50">
        <v>7</v>
      </c>
      <c r="B37" s="53" t="s">
        <v>149</v>
      </c>
      <c r="C37" s="52"/>
      <c r="D37" s="191"/>
      <c r="E37" s="191"/>
      <c r="F37" s="52" t="s">
        <v>143</v>
      </c>
      <c r="G37" s="52"/>
      <c r="H37" s="52" t="s">
        <v>143</v>
      </c>
      <c r="I37" s="54"/>
      <c r="J37" s="52"/>
      <c r="M37" s="50">
        <v>6</v>
      </c>
      <c r="N37" s="53" t="s">
        <v>149</v>
      </c>
      <c r="O37" s="194" t="s">
        <v>708</v>
      </c>
      <c r="P37" s="223">
        <v>60000</v>
      </c>
      <c r="Q37" s="223">
        <v>60000</v>
      </c>
      <c r="R37" s="52" t="s">
        <v>143</v>
      </c>
      <c r="S37" s="194" t="s">
        <v>695</v>
      </c>
      <c r="T37" s="52" t="s">
        <v>143</v>
      </c>
      <c r="U37" s="195"/>
      <c r="V37" s="194"/>
    </row>
    <row r="38" spans="1:22" ht="17.25" customHeight="1" x14ac:dyDescent="0.2">
      <c r="A38" s="50"/>
      <c r="B38" s="53"/>
      <c r="C38" s="52"/>
      <c r="D38" s="191"/>
      <c r="E38" s="191"/>
      <c r="F38" s="52" t="s">
        <v>405</v>
      </c>
      <c r="G38" s="52"/>
      <c r="H38" s="52" t="s">
        <v>143</v>
      </c>
      <c r="I38" s="54"/>
      <c r="J38" s="52"/>
      <c r="M38" s="50"/>
      <c r="N38" s="53"/>
      <c r="O38" s="194" t="s">
        <v>564</v>
      </c>
      <c r="P38" s="223">
        <v>2944</v>
      </c>
      <c r="Q38" s="223">
        <v>2944</v>
      </c>
      <c r="R38" s="52" t="s">
        <v>143</v>
      </c>
      <c r="S38" s="194" t="s">
        <v>695</v>
      </c>
      <c r="T38" s="52" t="s">
        <v>143</v>
      </c>
      <c r="U38" s="195"/>
      <c r="V38" s="194"/>
    </row>
    <row r="39" spans="1:22" ht="17.25" customHeight="1" x14ac:dyDescent="0.2">
      <c r="A39" s="50"/>
      <c r="B39" s="53"/>
      <c r="C39" s="52"/>
      <c r="D39" s="191"/>
      <c r="E39" s="191"/>
      <c r="F39" s="52" t="s">
        <v>402</v>
      </c>
      <c r="G39" s="52"/>
      <c r="H39" s="52" t="s">
        <v>143</v>
      </c>
      <c r="I39" s="54"/>
      <c r="J39" s="52"/>
      <c r="M39" s="50"/>
      <c r="N39" s="53"/>
      <c r="O39" s="194"/>
      <c r="P39" s="223"/>
      <c r="Q39" s="223"/>
      <c r="R39" s="52" t="s">
        <v>405</v>
      </c>
      <c r="S39" s="194"/>
      <c r="T39" s="52" t="s">
        <v>405</v>
      </c>
      <c r="U39" s="195"/>
      <c r="V39" s="194"/>
    </row>
    <row r="40" spans="1:22" ht="17.25" customHeight="1" x14ac:dyDescent="0.2">
      <c r="A40" s="50"/>
      <c r="B40" s="53"/>
      <c r="C40" s="52"/>
      <c r="D40" s="191"/>
      <c r="E40" s="191"/>
      <c r="F40" s="52" t="s">
        <v>403</v>
      </c>
      <c r="G40" s="52"/>
      <c r="H40" s="52" t="s">
        <v>143</v>
      </c>
      <c r="I40" s="54"/>
      <c r="J40" s="52"/>
      <c r="M40" s="50"/>
      <c r="N40" s="53"/>
      <c r="O40" s="194"/>
      <c r="P40" s="223"/>
      <c r="Q40" s="223"/>
      <c r="R40" s="52" t="s">
        <v>405</v>
      </c>
      <c r="S40" s="194"/>
      <c r="T40" s="52" t="s">
        <v>403</v>
      </c>
      <c r="U40" s="195"/>
      <c r="V40" s="194"/>
    </row>
    <row r="41" spans="1:22" ht="17.25" customHeight="1" x14ac:dyDescent="0.2">
      <c r="A41" s="50"/>
      <c r="B41" s="53"/>
      <c r="C41" s="52"/>
      <c r="D41" s="191"/>
      <c r="E41" s="191"/>
      <c r="F41" s="52" t="s">
        <v>143</v>
      </c>
      <c r="G41" s="52"/>
      <c r="H41" s="52" t="s">
        <v>402</v>
      </c>
      <c r="I41" s="54"/>
      <c r="J41" s="52"/>
      <c r="M41" s="50"/>
      <c r="N41" s="53"/>
      <c r="O41" s="194"/>
      <c r="P41" s="223"/>
      <c r="Q41" s="223"/>
      <c r="R41" s="52" t="s">
        <v>143</v>
      </c>
      <c r="S41" s="194"/>
      <c r="T41" s="52" t="s">
        <v>143</v>
      </c>
      <c r="U41" s="195"/>
      <c r="V41" s="194"/>
    </row>
    <row r="42" spans="1:22" ht="17.25" customHeight="1" x14ac:dyDescent="0.2">
      <c r="A42" s="50"/>
      <c r="B42" s="53"/>
      <c r="C42" s="52"/>
      <c r="D42" s="191"/>
      <c r="E42" s="191"/>
      <c r="F42" s="52" t="s">
        <v>401</v>
      </c>
      <c r="G42" s="52"/>
      <c r="H42" s="52" t="s">
        <v>143</v>
      </c>
      <c r="I42" s="54"/>
      <c r="J42" s="52"/>
      <c r="M42" s="50"/>
      <c r="N42" s="53"/>
      <c r="O42" s="194"/>
      <c r="P42" s="223"/>
      <c r="Q42" s="223"/>
      <c r="R42" s="52" t="s">
        <v>405</v>
      </c>
      <c r="S42" s="194"/>
      <c r="T42" s="52" t="s">
        <v>143</v>
      </c>
      <c r="U42" s="195"/>
      <c r="V42" s="194"/>
    </row>
    <row r="43" spans="1:22" ht="17.25" customHeight="1" x14ac:dyDescent="0.2">
      <c r="A43" s="50">
        <v>8</v>
      </c>
      <c r="B43" s="53" t="s">
        <v>150</v>
      </c>
      <c r="C43" s="52"/>
      <c r="D43" s="191"/>
      <c r="E43" s="191"/>
      <c r="F43" s="52" t="s">
        <v>143</v>
      </c>
      <c r="G43" s="52"/>
      <c r="H43" s="52" t="s">
        <v>143</v>
      </c>
      <c r="I43" s="54"/>
      <c r="J43" s="52"/>
      <c r="M43" s="50">
        <v>7</v>
      </c>
      <c r="N43" s="53" t="s">
        <v>150</v>
      </c>
      <c r="O43" s="194" t="s">
        <v>558</v>
      </c>
      <c r="P43" s="223">
        <v>158390</v>
      </c>
      <c r="Q43" s="223">
        <v>158390</v>
      </c>
      <c r="R43" s="52" t="s">
        <v>405</v>
      </c>
      <c r="S43" s="194" t="s">
        <v>695</v>
      </c>
      <c r="T43" s="52" t="s">
        <v>401</v>
      </c>
      <c r="U43" s="195"/>
      <c r="V43" s="194" t="s">
        <v>709</v>
      </c>
    </row>
    <row r="44" spans="1:22" ht="17.25" customHeight="1" x14ac:dyDescent="0.2">
      <c r="A44" s="50"/>
      <c r="B44" s="53"/>
      <c r="C44" s="52"/>
      <c r="D44" s="191"/>
      <c r="E44" s="191"/>
      <c r="F44" s="52" t="s">
        <v>402</v>
      </c>
      <c r="G44" s="52"/>
      <c r="H44" s="52" t="s">
        <v>405</v>
      </c>
      <c r="I44" s="54"/>
      <c r="J44" s="52"/>
      <c r="M44" s="50"/>
      <c r="N44" s="53"/>
      <c r="O44" s="194"/>
      <c r="P44" s="223"/>
      <c r="Q44" s="223"/>
      <c r="R44" s="52" t="s">
        <v>405</v>
      </c>
      <c r="S44" s="194"/>
      <c r="T44" s="52" t="s">
        <v>405</v>
      </c>
      <c r="U44" s="195"/>
      <c r="V44" s="194"/>
    </row>
    <row r="45" spans="1:22" ht="17.25" customHeight="1" x14ac:dyDescent="0.2">
      <c r="A45" s="50"/>
      <c r="B45" s="53"/>
      <c r="C45" s="52"/>
      <c r="D45" s="191"/>
      <c r="E45" s="191"/>
      <c r="F45" s="52" t="s">
        <v>401</v>
      </c>
      <c r="G45" s="52"/>
      <c r="H45" s="52" t="s">
        <v>401</v>
      </c>
      <c r="I45" s="54"/>
      <c r="J45" s="52"/>
      <c r="M45" s="50"/>
      <c r="N45" s="53"/>
      <c r="O45" s="194"/>
      <c r="P45" s="223"/>
      <c r="Q45" s="223"/>
      <c r="R45" s="52" t="s">
        <v>405</v>
      </c>
      <c r="S45" s="194"/>
      <c r="T45" s="52" t="s">
        <v>405</v>
      </c>
      <c r="U45" s="195"/>
      <c r="V45" s="194"/>
    </row>
    <row r="46" spans="1:22" ht="17.25" customHeight="1" x14ac:dyDescent="0.2">
      <c r="A46" s="50"/>
      <c r="B46" s="53"/>
      <c r="C46" s="52"/>
      <c r="D46" s="191"/>
      <c r="E46" s="191"/>
      <c r="F46" s="52" t="s">
        <v>405</v>
      </c>
      <c r="G46" s="52"/>
      <c r="H46" s="52" t="s">
        <v>143</v>
      </c>
      <c r="I46" s="54"/>
      <c r="J46" s="52"/>
      <c r="M46" s="50"/>
      <c r="N46" s="53"/>
      <c r="O46" s="194"/>
      <c r="P46" s="223"/>
      <c r="Q46" s="223"/>
      <c r="R46" s="52" t="s">
        <v>143</v>
      </c>
      <c r="S46" s="194"/>
      <c r="T46" s="52" t="s">
        <v>405</v>
      </c>
      <c r="U46" s="195"/>
      <c r="V46" s="194"/>
    </row>
    <row r="47" spans="1:22" ht="17.25" customHeight="1" x14ac:dyDescent="0.2">
      <c r="A47" s="50"/>
      <c r="B47" s="53"/>
      <c r="C47" s="52"/>
      <c r="D47" s="191"/>
      <c r="E47" s="191"/>
      <c r="F47" s="52" t="s">
        <v>403</v>
      </c>
      <c r="G47" s="52"/>
      <c r="H47" s="52" t="s">
        <v>405</v>
      </c>
      <c r="I47" s="54"/>
      <c r="J47" s="52"/>
      <c r="M47" s="50"/>
      <c r="N47" s="53"/>
      <c r="O47" s="194"/>
      <c r="P47" s="223"/>
      <c r="Q47" s="223"/>
      <c r="R47" s="52" t="s">
        <v>401</v>
      </c>
      <c r="S47" s="194"/>
      <c r="T47" s="52" t="s">
        <v>401</v>
      </c>
      <c r="U47" s="195"/>
      <c r="V47" s="194"/>
    </row>
    <row r="48" spans="1:22" ht="17.25" customHeight="1" x14ac:dyDescent="0.2">
      <c r="A48" s="50"/>
      <c r="B48" s="53"/>
      <c r="C48" s="52"/>
      <c r="D48" s="191"/>
      <c r="E48" s="191"/>
      <c r="F48" s="52" t="s">
        <v>143</v>
      </c>
      <c r="G48" s="52"/>
      <c r="H48" s="52" t="s">
        <v>405</v>
      </c>
      <c r="I48" s="54"/>
      <c r="J48" s="52"/>
      <c r="M48" s="50"/>
      <c r="N48" s="53"/>
      <c r="O48" s="194"/>
      <c r="P48" s="223"/>
      <c r="Q48" s="223"/>
      <c r="R48" s="52" t="s">
        <v>143</v>
      </c>
      <c r="S48" s="194"/>
      <c r="T48" s="52" t="s">
        <v>143</v>
      </c>
      <c r="U48" s="195"/>
      <c r="V48" s="194"/>
    </row>
    <row r="49" spans="1:22" ht="17.25" customHeight="1" x14ac:dyDescent="0.2">
      <c r="A49" s="50">
        <v>9</v>
      </c>
      <c r="B49" s="53" t="s">
        <v>151</v>
      </c>
      <c r="C49" s="52"/>
      <c r="D49" s="191"/>
      <c r="E49" s="191"/>
      <c r="F49" s="52" t="s">
        <v>143</v>
      </c>
      <c r="G49" s="52"/>
      <c r="H49" s="52" t="s">
        <v>401</v>
      </c>
      <c r="I49" s="54"/>
      <c r="J49" s="52"/>
      <c r="M49" s="50">
        <v>8</v>
      </c>
      <c r="N49" s="53" t="s">
        <v>151</v>
      </c>
      <c r="O49" s="194" t="s">
        <v>703</v>
      </c>
      <c r="P49" s="223">
        <v>3000</v>
      </c>
      <c r="Q49" s="223">
        <v>500</v>
      </c>
      <c r="R49" s="52" t="s">
        <v>143</v>
      </c>
      <c r="S49" s="194" t="s">
        <v>661</v>
      </c>
      <c r="T49" s="52" t="s">
        <v>401</v>
      </c>
      <c r="U49" s="195" t="s">
        <v>655</v>
      </c>
      <c r="V49" s="194" t="s">
        <v>704</v>
      </c>
    </row>
    <row r="50" spans="1:22" ht="17.25" customHeight="1" x14ac:dyDescent="0.2">
      <c r="A50" s="50"/>
      <c r="B50" s="53"/>
      <c r="C50" s="52"/>
      <c r="D50" s="191"/>
      <c r="E50" s="191"/>
      <c r="F50" s="52" t="s">
        <v>405</v>
      </c>
      <c r="G50" s="52"/>
      <c r="H50" s="52" t="s">
        <v>143</v>
      </c>
      <c r="I50" s="54"/>
      <c r="J50" s="52"/>
      <c r="M50" s="50"/>
      <c r="N50" s="53"/>
      <c r="O50" s="194"/>
      <c r="P50" s="223"/>
      <c r="Q50" s="223"/>
      <c r="R50" s="52" t="s">
        <v>405</v>
      </c>
      <c r="S50" s="194"/>
      <c r="T50" s="52" t="s">
        <v>405</v>
      </c>
      <c r="U50" s="195"/>
      <c r="V50" s="194"/>
    </row>
    <row r="51" spans="1:22" ht="17.25" customHeight="1" x14ac:dyDescent="0.2">
      <c r="A51" s="50"/>
      <c r="B51" s="53"/>
      <c r="C51" s="52"/>
      <c r="D51" s="191"/>
      <c r="E51" s="191"/>
      <c r="F51" s="52" t="s">
        <v>405</v>
      </c>
      <c r="G51" s="52"/>
      <c r="H51" s="52" t="s">
        <v>402</v>
      </c>
      <c r="I51" s="54"/>
      <c r="J51" s="52"/>
      <c r="M51" s="50"/>
      <c r="N51" s="53"/>
      <c r="O51" s="194"/>
      <c r="P51" s="223"/>
      <c r="Q51" s="223"/>
      <c r="R51" s="52" t="s">
        <v>143</v>
      </c>
      <c r="S51" s="194"/>
      <c r="T51" s="52" t="s">
        <v>143</v>
      </c>
      <c r="U51" s="195"/>
      <c r="V51" s="194"/>
    </row>
    <row r="52" spans="1:22" ht="17.25" customHeight="1" x14ac:dyDescent="0.2">
      <c r="A52" s="50"/>
      <c r="B52" s="53"/>
      <c r="C52" s="52"/>
      <c r="D52" s="191"/>
      <c r="E52" s="191"/>
      <c r="F52" s="52" t="s">
        <v>143</v>
      </c>
      <c r="G52" s="52"/>
      <c r="H52" s="52" t="s">
        <v>402</v>
      </c>
      <c r="I52" s="54"/>
      <c r="J52" s="52"/>
      <c r="M52" s="50"/>
      <c r="N52" s="53"/>
      <c r="O52" s="194"/>
      <c r="P52" s="223"/>
      <c r="Q52" s="223"/>
      <c r="R52" s="52" t="s">
        <v>143</v>
      </c>
      <c r="S52" s="194"/>
      <c r="T52" s="52" t="s">
        <v>403</v>
      </c>
      <c r="U52" s="195"/>
      <c r="V52" s="194"/>
    </row>
    <row r="53" spans="1:22" ht="17.25" customHeight="1" x14ac:dyDescent="0.2">
      <c r="A53" s="50"/>
      <c r="B53" s="53"/>
      <c r="C53" s="52"/>
      <c r="D53" s="191"/>
      <c r="E53" s="191"/>
      <c r="F53" s="52" t="s">
        <v>401</v>
      </c>
      <c r="G53" s="52"/>
      <c r="H53" s="52" t="s">
        <v>143</v>
      </c>
      <c r="I53" s="54"/>
      <c r="J53" s="52"/>
      <c r="M53" s="50"/>
      <c r="N53" s="53"/>
      <c r="O53" s="194"/>
      <c r="P53" s="223"/>
      <c r="Q53" s="223"/>
      <c r="R53" s="52" t="s">
        <v>143</v>
      </c>
      <c r="S53" s="194"/>
      <c r="T53" s="52" t="s">
        <v>143</v>
      </c>
      <c r="U53" s="195"/>
      <c r="V53" s="194"/>
    </row>
    <row r="54" spans="1:22" ht="17.25" customHeight="1" x14ac:dyDescent="0.2">
      <c r="A54" s="50"/>
      <c r="B54" s="53"/>
      <c r="C54" s="52"/>
      <c r="D54" s="191"/>
      <c r="E54" s="191"/>
      <c r="F54" s="52" t="s">
        <v>143</v>
      </c>
      <c r="G54" s="52"/>
      <c r="H54" s="52" t="s">
        <v>143</v>
      </c>
      <c r="I54" s="54"/>
      <c r="J54" s="52"/>
      <c r="M54" s="50"/>
      <c r="N54" s="53"/>
      <c r="O54" s="194"/>
      <c r="P54" s="223"/>
      <c r="Q54" s="223"/>
      <c r="R54" s="52" t="s">
        <v>405</v>
      </c>
      <c r="S54" s="194"/>
      <c r="T54" s="52" t="s">
        <v>143</v>
      </c>
      <c r="U54" s="195"/>
      <c r="V54" s="194"/>
    </row>
    <row r="55" spans="1:22" ht="17.25" customHeight="1" x14ac:dyDescent="0.2">
      <c r="A55" s="50">
        <v>10</v>
      </c>
      <c r="B55" s="53" t="s">
        <v>152</v>
      </c>
      <c r="C55" s="52"/>
      <c r="D55" s="191"/>
      <c r="E55" s="191"/>
      <c r="F55" s="52" t="s">
        <v>402</v>
      </c>
      <c r="G55" s="52"/>
      <c r="H55" s="52" t="s">
        <v>143</v>
      </c>
      <c r="I55" s="54"/>
      <c r="J55" s="52"/>
      <c r="M55" s="50">
        <v>9</v>
      </c>
      <c r="N55" s="53" t="s">
        <v>700</v>
      </c>
      <c r="O55" s="194" t="s">
        <v>696</v>
      </c>
      <c r="P55" s="223">
        <v>440000</v>
      </c>
      <c r="Q55" s="223">
        <v>500</v>
      </c>
      <c r="R55" s="52" t="s">
        <v>143</v>
      </c>
      <c r="S55" s="194" t="s">
        <v>697</v>
      </c>
      <c r="T55" s="52" t="s">
        <v>143</v>
      </c>
      <c r="U55" s="195" t="s">
        <v>495</v>
      </c>
      <c r="V55" s="194"/>
    </row>
    <row r="56" spans="1:22" ht="17.25" customHeight="1" x14ac:dyDescent="0.2">
      <c r="A56" s="50"/>
      <c r="B56" s="53"/>
      <c r="C56" s="52"/>
      <c r="D56" s="191"/>
      <c r="E56" s="191"/>
      <c r="F56" s="52" t="s">
        <v>401</v>
      </c>
      <c r="G56" s="52"/>
      <c r="H56" s="52" t="s">
        <v>143</v>
      </c>
      <c r="I56" s="54"/>
      <c r="J56" s="52"/>
      <c r="M56" s="50"/>
      <c r="N56" s="53"/>
      <c r="O56" s="194" t="s">
        <v>699</v>
      </c>
      <c r="P56" s="223">
        <v>67760</v>
      </c>
      <c r="Q56" s="223">
        <v>77</v>
      </c>
      <c r="R56" s="52" t="s">
        <v>143</v>
      </c>
      <c r="S56" s="194" t="s">
        <v>698</v>
      </c>
      <c r="T56" s="52" t="s">
        <v>401</v>
      </c>
      <c r="U56" s="195" t="s">
        <v>495</v>
      </c>
      <c r="V56" s="194"/>
    </row>
    <row r="57" spans="1:22" ht="17.25" customHeight="1" x14ac:dyDescent="0.2">
      <c r="A57" s="50"/>
      <c r="B57" s="53"/>
      <c r="C57" s="52"/>
      <c r="D57" s="191"/>
      <c r="E57" s="191"/>
      <c r="F57" s="52" t="s">
        <v>143</v>
      </c>
      <c r="G57" s="52"/>
      <c r="H57" s="52" t="s">
        <v>143</v>
      </c>
      <c r="I57" s="54"/>
      <c r="J57" s="52"/>
      <c r="M57" s="50"/>
      <c r="N57" s="53"/>
      <c r="O57" s="194"/>
      <c r="P57" s="223"/>
      <c r="Q57" s="223"/>
      <c r="R57" s="52" t="s">
        <v>143</v>
      </c>
      <c r="S57" s="194"/>
      <c r="T57" s="52" t="s">
        <v>143</v>
      </c>
      <c r="U57" s="195"/>
      <c r="V57" s="194"/>
    </row>
    <row r="58" spans="1:22" ht="17.25" customHeight="1" x14ac:dyDescent="0.2">
      <c r="A58" s="50"/>
      <c r="B58" s="53"/>
      <c r="C58" s="52"/>
      <c r="D58" s="191"/>
      <c r="E58" s="191"/>
      <c r="F58" s="52" t="s">
        <v>143</v>
      </c>
      <c r="G58" s="52"/>
      <c r="H58" s="52" t="s">
        <v>405</v>
      </c>
      <c r="I58" s="54"/>
      <c r="J58" s="52"/>
      <c r="M58" s="50"/>
      <c r="N58" s="53"/>
      <c r="O58" s="194"/>
      <c r="P58" s="223"/>
      <c r="Q58" s="223"/>
      <c r="R58" s="52" t="s">
        <v>402</v>
      </c>
      <c r="S58" s="194"/>
      <c r="T58" s="52" t="s">
        <v>401</v>
      </c>
      <c r="U58" s="195"/>
      <c r="V58" s="194"/>
    </row>
    <row r="59" spans="1:22" ht="17.25" customHeight="1" x14ac:dyDescent="0.2">
      <c r="A59" s="50"/>
      <c r="B59" s="53"/>
      <c r="C59" s="52"/>
      <c r="D59" s="191"/>
      <c r="E59" s="191"/>
      <c r="F59" s="52" t="s">
        <v>405</v>
      </c>
      <c r="G59" s="52"/>
      <c r="H59" s="52" t="s">
        <v>401</v>
      </c>
      <c r="I59" s="54"/>
      <c r="J59" s="52"/>
      <c r="M59" s="50"/>
      <c r="N59" s="53"/>
      <c r="O59" s="194"/>
      <c r="P59" s="223"/>
      <c r="Q59" s="223"/>
      <c r="R59" s="52" t="s">
        <v>143</v>
      </c>
      <c r="S59" s="194"/>
      <c r="T59" s="52" t="s">
        <v>143</v>
      </c>
      <c r="U59" s="195"/>
      <c r="V59" s="194"/>
    </row>
    <row r="60" spans="1:22" ht="17.25" customHeight="1" x14ac:dyDescent="0.2">
      <c r="A60" s="50"/>
      <c r="B60" s="53"/>
      <c r="C60" s="52"/>
      <c r="D60" s="191"/>
      <c r="E60" s="191"/>
      <c r="F60" s="52" t="s">
        <v>405</v>
      </c>
      <c r="G60" s="52"/>
      <c r="H60" s="52" t="s">
        <v>143</v>
      </c>
      <c r="I60" s="54"/>
      <c r="J60" s="52"/>
      <c r="M60" s="50"/>
      <c r="N60" s="53"/>
      <c r="O60" s="194"/>
      <c r="P60" s="223"/>
      <c r="Q60" s="223"/>
      <c r="R60" s="52" t="s">
        <v>401</v>
      </c>
      <c r="S60" s="194"/>
      <c r="T60" s="52" t="s">
        <v>401</v>
      </c>
      <c r="U60" s="195"/>
      <c r="V60" s="194"/>
    </row>
    <row r="61" spans="1:22" ht="17.25" customHeight="1" x14ac:dyDescent="0.2">
      <c r="A61" s="50">
        <v>11</v>
      </c>
      <c r="B61" s="53" t="s">
        <v>153</v>
      </c>
      <c r="C61" s="52"/>
      <c r="D61" s="191"/>
      <c r="E61" s="191"/>
      <c r="F61" s="52" t="s">
        <v>143</v>
      </c>
      <c r="G61" s="52"/>
      <c r="H61" s="52" t="s">
        <v>405</v>
      </c>
      <c r="I61" s="54"/>
      <c r="J61" s="52"/>
      <c r="M61" s="50">
        <v>10</v>
      </c>
      <c r="N61" s="53" t="s">
        <v>153</v>
      </c>
      <c r="O61" s="194" t="s">
        <v>701</v>
      </c>
      <c r="P61" s="223">
        <v>30000</v>
      </c>
      <c r="Q61" s="223">
        <v>15000</v>
      </c>
      <c r="R61" s="52" t="s">
        <v>403</v>
      </c>
      <c r="S61" s="194" t="s">
        <v>702</v>
      </c>
      <c r="T61" s="52" t="s">
        <v>401</v>
      </c>
      <c r="U61" s="195"/>
      <c r="V61" s="194"/>
    </row>
    <row r="62" spans="1:22" ht="17.25" customHeight="1" x14ac:dyDescent="0.2">
      <c r="A62" s="50"/>
      <c r="B62" s="53"/>
      <c r="C62" s="52"/>
      <c r="D62" s="191"/>
      <c r="E62" s="191"/>
      <c r="F62" s="52" t="s">
        <v>143</v>
      </c>
      <c r="G62" s="52"/>
      <c r="H62" s="52" t="s">
        <v>143</v>
      </c>
      <c r="I62" s="54"/>
      <c r="J62" s="52"/>
      <c r="M62" s="50"/>
      <c r="N62" s="53"/>
      <c r="O62" s="194"/>
      <c r="P62" s="223"/>
      <c r="Q62" s="223"/>
      <c r="R62" s="52" t="s">
        <v>402</v>
      </c>
      <c r="S62" s="194"/>
      <c r="T62" s="52" t="s">
        <v>143</v>
      </c>
      <c r="U62" s="195"/>
      <c r="V62" s="194"/>
    </row>
    <row r="63" spans="1:22" ht="17.25" customHeight="1" x14ac:dyDescent="0.2">
      <c r="A63" s="50"/>
      <c r="B63" s="53"/>
      <c r="C63" s="52"/>
      <c r="D63" s="191"/>
      <c r="E63" s="191"/>
      <c r="F63" s="52" t="s">
        <v>402</v>
      </c>
      <c r="G63" s="52"/>
      <c r="H63" s="52" t="s">
        <v>402</v>
      </c>
      <c r="I63" s="54"/>
      <c r="J63" s="52"/>
      <c r="M63" s="50"/>
      <c r="N63" s="53"/>
      <c r="O63" s="194"/>
      <c r="P63" s="223"/>
      <c r="Q63" s="223"/>
      <c r="R63" s="52" t="s">
        <v>143</v>
      </c>
      <c r="S63" s="194"/>
      <c r="T63" s="52" t="s">
        <v>143</v>
      </c>
      <c r="U63" s="195"/>
      <c r="V63" s="194"/>
    </row>
    <row r="64" spans="1:22" ht="17.25" customHeight="1" x14ac:dyDescent="0.2">
      <c r="A64" s="50"/>
      <c r="B64" s="53"/>
      <c r="C64" s="52"/>
      <c r="D64" s="191"/>
      <c r="E64" s="191"/>
      <c r="F64" s="52" t="s">
        <v>143</v>
      </c>
      <c r="G64" s="52"/>
      <c r="H64" s="52" t="s">
        <v>143</v>
      </c>
      <c r="I64" s="54"/>
      <c r="J64" s="52"/>
      <c r="M64" s="50"/>
      <c r="N64" s="53"/>
      <c r="O64" s="194"/>
      <c r="P64" s="223"/>
      <c r="Q64" s="223"/>
      <c r="R64" s="52" t="s">
        <v>403</v>
      </c>
      <c r="S64" s="194"/>
      <c r="T64" s="52" t="s">
        <v>143</v>
      </c>
      <c r="U64" s="195"/>
      <c r="V64" s="194"/>
    </row>
    <row r="65" spans="1:22" ht="17.25" customHeight="1" x14ac:dyDescent="0.2">
      <c r="A65" s="50"/>
      <c r="B65" s="53"/>
      <c r="C65" s="52"/>
      <c r="D65" s="191"/>
      <c r="E65" s="191"/>
      <c r="F65" s="52" t="s">
        <v>405</v>
      </c>
      <c r="G65" s="52"/>
      <c r="H65" s="52" t="s">
        <v>401</v>
      </c>
      <c r="I65" s="54"/>
      <c r="J65" s="52"/>
      <c r="M65" s="50"/>
      <c r="N65" s="53"/>
      <c r="O65" s="194"/>
      <c r="P65" s="223"/>
      <c r="Q65" s="223"/>
      <c r="R65" s="52" t="s">
        <v>405</v>
      </c>
      <c r="S65" s="194"/>
      <c r="T65" s="52" t="s">
        <v>143</v>
      </c>
      <c r="U65" s="195"/>
      <c r="V65" s="194"/>
    </row>
    <row r="66" spans="1:22" ht="17.25" customHeight="1" x14ac:dyDescent="0.2">
      <c r="A66" s="50"/>
      <c r="B66" s="53"/>
      <c r="C66" s="52"/>
      <c r="D66" s="191"/>
      <c r="E66" s="191"/>
      <c r="F66" s="52" t="s">
        <v>143</v>
      </c>
      <c r="G66" s="52"/>
      <c r="H66" s="52" t="s">
        <v>403</v>
      </c>
      <c r="I66" s="54"/>
      <c r="J66" s="52"/>
      <c r="M66" s="50"/>
      <c r="N66" s="53"/>
      <c r="O66" s="194"/>
      <c r="P66" s="223"/>
      <c r="Q66" s="223"/>
      <c r="R66" s="52" t="s">
        <v>401</v>
      </c>
      <c r="S66" s="194"/>
      <c r="T66" s="52" t="s">
        <v>143</v>
      </c>
      <c r="U66" s="195"/>
      <c r="V66" s="194"/>
    </row>
    <row r="67" spans="1:22" ht="17.25" customHeight="1" x14ac:dyDescent="0.2">
      <c r="A67" s="50">
        <v>12</v>
      </c>
      <c r="B67" s="53" t="s">
        <v>154</v>
      </c>
      <c r="C67" s="52"/>
      <c r="D67" s="191"/>
      <c r="E67" s="191"/>
      <c r="F67" s="52" t="s">
        <v>403</v>
      </c>
      <c r="G67" s="52"/>
      <c r="H67" s="52" t="s">
        <v>405</v>
      </c>
      <c r="I67" s="54"/>
      <c r="J67" s="52"/>
      <c r="M67" s="50">
        <v>11</v>
      </c>
      <c r="N67" s="53" t="s">
        <v>154</v>
      </c>
      <c r="O67" s="194" t="s">
        <v>506</v>
      </c>
      <c r="P67" s="223">
        <v>880</v>
      </c>
      <c r="Q67" s="223">
        <v>880</v>
      </c>
      <c r="R67" s="52" t="s">
        <v>407</v>
      </c>
      <c r="S67" s="194">
        <v>1</v>
      </c>
      <c r="T67" s="52" t="s">
        <v>405</v>
      </c>
      <c r="U67" s="195"/>
      <c r="V67" s="194" t="s">
        <v>711</v>
      </c>
    </row>
    <row r="68" spans="1:22" ht="17.25" customHeight="1" x14ac:dyDescent="0.2">
      <c r="A68" s="52"/>
      <c r="B68" s="55"/>
      <c r="C68" s="52"/>
      <c r="D68" s="191"/>
      <c r="E68" s="191"/>
      <c r="F68" s="52" t="s">
        <v>407</v>
      </c>
      <c r="G68" s="52"/>
      <c r="H68" s="52" t="s">
        <v>143</v>
      </c>
      <c r="I68" s="54"/>
      <c r="J68" s="52"/>
      <c r="M68" s="52"/>
      <c r="N68" s="55"/>
      <c r="O68" s="194" t="s">
        <v>710</v>
      </c>
      <c r="P68" s="223">
        <v>80460</v>
      </c>
      <c r="Q68" s="223">
        <v>80460</v>
      </c>
      <c r="R68" s="52" t="s">
        <v>407</v>
      </c>
      <c r="S68" s="194" t="s">
        <v>695</v>
      </c>
      <c r="T68" s="52" t="s">
        <v>143</v>
      </c>
      <c r="U68" s="195"/>
      <c r="V68" s="194"/>
    </row>
    <row r="69" spans="1:22" ht="17.25" customHeight="1" x14ac:dyDescent="0.2">
      <c r="A69" s="56"/>
      <c r="B69" s="57"/>
      <c r="C69" s="52"/>
      <c r="D69" s="191"/>
      <c r="E69" s="191"/>
      <c r="F69" s="52" t="s">
        <v>407</v>
      </c>
      <c r="G69" s="52"/>
      <c r="H69" s="52" t="s">
        <v>405</v>
      </c>
      <c r="I69" s="54"/>
      <c r="J69" s="52"/>
      <c r="M69" s="56"/>
      <c r="N69" s="57"/>
      <c r="O69" s="194"/>
      <c r="P69" s="223"/>
      <c r="Q69" s="223"/>
      <c r="R69" s="52" t="s">
        <v>407</v>
      </c>
      <c r="S69" s="194"/>
      <c r="T69" s="52" t="s">
        <v>143</v>
      </c>
      <c r="U69" s="195"/>
      <c r="V69" s="194"/>
    </row>
    <row r="70" spans="1:22" ht="17.25" customHeight="1" x14ac:dyDescent="0.2">
      <c r="A70" s="52"/>
      <c r="B70" s="55"/>
      <c r="C70" s="52"/>
      <c r="D70" s="191"/>
      <c r="E70" s="191"/>
      <c r="F70" s="52" t="s">
        <v>407</v>
      </c>
      <c r="G70" s="52"/>
      <c r="H70" s="52" t="s">
        <v>407</v>
      </c>
      <c r="I70" s="54"/>
      <c r="J70" s="52"/>
      <c r="M70" s="52"/>
      <c r="N70" s="55"/>
      <c r="O70" s="194"/>
      <c r="P70" s="223"/>
      <c r="Q70" s="223"/>
      <c r="R70" s="52" t="s">
        <v>403</v>
      </c>
      <c r="S70" s="194"/>
      <c r="T70" s="52" t="s">
        <v>407</v>
      </c>
      <c r="U70" s="195"/>
      <c r="V70" s="194"/>
    </row>
    <row r="71" spans="1:22" ht="17.25" customHeight="1" x14ac:dyDescent="0.2">
      <c r="A71" s="52"/>
      <c r="B71" s="55"/>
      <c r="C71" s="52"/>
      <c r="D71" s="191"/>
      <c r="E71" s="191"/>
      <c r="F71" s="52" t="s">
        <v>405</v>
      </c>
      <c r="G71" s="52"/>
      <c r="H71" s="52" t="s">
        <v>407</v>
      </c>
      <c r="I71" s="54"/>
      <c r="J71" s="52"/>
      <c r="M71" s="52"/>
      <c r="N71" s="55"/>
      <c r="O71" s="194"/>
      <c r="P71" s="223"/>
      <c r="Q71" s="223"/>
      <c r="R71" s="52" t="s">
        <v>401</v>
      </c>
      <c r="S71" s="194"/>
      <c r="T71" s="52" t="s">
        <v>407</v>
      </c>
      <c r="U71" s="195"/>
      <c r="V71" s="194"/>
    </row>
    <row r="72" spans="1:22" ht="17.25" customHeight="1" x14ac:dyDescent="0.2">
      <c r="A72" s="52"/>
      <c r="B72" s="55"/>
      <c r="C72" s="52"/>
      <c r="D72" s="191"/>
      <c r="E72" s="191"/>
      <c r="F72" s="52" t="s">
        <v>407</v>
      </c>
      <c r="G72" s="52"/>
      <c r="H72" s="52" t="s">
        <v>407</v>
      </c>
      <c r="I72" s="54"/>
      <c r="J72" s="52"/>
      <c r="M72" s="52"/>
      <c r="N72" s="55"/>
      <c r="O72" s="194"/>
      <c r="P72" s="223"/>
      <c r="Q72" s="223"/>
      <c r="R72" s="52" t="s">
        <v>401</v>
      </c>
      <c r="S72" s="194"/>
      <c r="T72" s="52" t="s">
        <v>407</v>
      </c>
      <c r="U72" s="195"/>
      <c r="V72" s="194"/>
    </row>
    <row r="73" spans="1:22" ht="17.25" customHeight="1" x14ac:dyDescent="0.2">
      <c r="B73" s="58" t="s">
        <v>155</v>
      </c>
      <c r="N73" s="58" t="s">
        <v>723</v>
      </c>
    </row>
    <row r="74" spans="1:22" ht="17.25" customHeight="1" x14ac:dyDescent="0.2">
      <c r="N74" s="678" t="s">
        <v>724</v>
      </c>
      <c r="O74" s="678"/>
      <c r="P74" s="678"/>
      <c r="Q74" s="678"/>
      <c r="R74" s="678"/>
      <c r="S74" s="678"/>
      <c r="T74" s="678"/>
      <c r="U74" s="678"/>
    </row>
    <row r="75" spans="1:22" x14ac:dyDescent="0.2">
      <c r="B75" s="162" t="s">
        <v>193</v>
      </c>
      <c r="N75" s="183"/>
    </row>
    <row r="83" spans="2:21" x14ac:dyDescent="0.2">
      <c r="B83" s="59"/>
      <c r="I83" s="48"/>
      <c r="N83" s="59"/>
      <c r="U83" s="48"/>
    </row>
    <row r="84" spans="2:21" x14ac:dyDescent="0.2">
      <c r="B84" s="59"/>
      <c r="N84" s="59"/>
    </row>
    <row r="85" spans="2:21" x14ac:dyDescent="0.2">
      <c r="B85" s="59"/>
      <c r="N85" s="59"/>
    </row>
    <row r="86" spans="2:21" x14ac:dyDescent="0.2">
      <c r="B86" s="59"/>
      <c r="G86" s="60"/>
      <c r="H86" s="60"/>
      <c r="L86" s="60"/>
      <c r="N86" s="59"/>
      <c r="S86" s="60"/>
      <c r="T86" s="60"/>
    </row>
    <row r="87" spans="2:21" x14ac:dyDescent="0.2">
      <c r="B87" s="59"/>
      <c r="N87" s="59"/>
    </row>
    <row r="88" spans="2:21" x14ac:dyDescent="0.2">
      <c r="B88" s="59"/>
      <c r="C88" s="61"/>
      <c r="D88" s="61"/>
      <c r="N88" s="59"/>
      <c r="O88" s="61"/>
      <c r="P88" s="61"/>
    </row>
    <row r="89" spans="2:21" x14ac:dyDescent="0.2">
      <c r="B89" s="59"/>
      <c r="N89" s="59"/>
    </row>
    <row r="90" spans="2:21" x14ac:dyDescent="0.2">
      <c r="B90" s="59"/>
      <c r="C90" s="61"/>
      <c r="D90" s="61"/>
      <c r="N90" s="59"/>
      <c r="O90" s="61"/>
      <c r="P90" s="61"/>
    </row>
    <row r="91" spans="2:21" x14ac:dyDescent="0.2">
      <c r="B91" s="59"/>
      <c r="C91" s="61"/>
      <c r="D91" s="61"/>
      <c r="N91" s="59"/>
      <c r="O91" s="61"/>
      <c r="P91" s="61"/>
    </row>
    <row r="92" spans="2:21" x14ac:dyDescent="0.2">
      <c r="B92" s="59"/>
      <c r="C92" s="61"/>
      <c r="D92" s="61"/>
      <c r="N92" s="59"/>
      <c r="O92" s="61"/>
      <c r="P92" s="61"/>
    </row>
    <row r="93" spans="2:21" x14ac:dyDescent="0.2">
      <c r="B93" s="59"/>
      <c r="C93" s="61"/>
      <c r="D93" s="61"/>
      <c r="N93" s="59"/>
      <c r="O93" s="61"/>
      <c r="P93" s="61"/>
    </row>
    <row r="94" spans="2:21" x14ac:dyDescent="0.2">
      <c r="B94" s="59"/>
      <c r="N94" s="59"/>
    </row>
    <row r="95" spans="2:21" x14ac:dyDescent="0.2">
      <c r="B95" s="59"/>
      <c r="C95" s="61"/>
      <c r="D95" s="61"/>
      <c r="N95" s="59"/>
      <c r="O95" s="61"/>
      <c r="P95" s="61"/>
    </row>
    <row r="96" spans="2:21" x14ac:dyDescent="0.2">
      <c r="B96" s="59"/>
      <c r="N96" s="59"/>
    </row>
    <row r="97" spans="2:21" x14ac:dyDescent="0.2">
      <c r="B97" s="59"/>
      <c r="C97" s="61"/>
      <c r="D97" s="61"/>
      <c r="N97" s="59"/>
      <c r="O97" s="61"/>
      <c r="P97" s="61"/>
    </row>
    <row r="98" spans="2:21" x14ac:dyDescent="0.2">
      <c r="B98" s="59"/>
      <c r="C98" s="61"/>
      <c r="D98" s="61"/>
      <c r="N98" s="59"/>
      <c r="O98" s="61"/>
      <c r="P98" s="61"/>
    </row>
    <row r="99" spans="2:21" x14ac:dyDescent="0.2">
      <c r="B99" s="59"/>
      <c r="N99" s="59"/>
    </row>
    <row r="100" spans="2:21" x14ac:dyDescent="0.2">
      <c r="B100" s="59"/>
      <c r="C100" s="61"/>
      <c r="D100" s="61"/>
      <c r="N100" s="59"/>
      <c r="O100" s="61"/>
      <c r="P100" s="61"/>
    </row>
    <row r="102" spans="2:21" x14ac:dyDescent="0.2">
      <c r="B102" s="59"/>
      <c r="I102" s="48"/>
      <c r="N102" s="59"/>
      <c r="U102" s="48"/>
    </row>
    <row r="103" spans="2:21" x14ac:dyDescent="0.2">
      <c r="B103" s="59"/>
      <c r="C103" s="61"/>
      <c r="D103" s="61"/>
      <c r="N103" s="59"/>
      <c r="O103" s="61"/>
      <c r="P103" s="61"/>
    </row>
    <row r="104" spans="2:21" x14ac:dyDescent="0.2">
      <c r="B104" s="59"/>
      <c r="C104" s="61"/>
      <c r="D104" s="61"/>
      <c r="N104" s="59"/>
      <c r="O104" s="61"/>
      <c r="P104" s="61"/>
    </row>
    <row r="105" spans="2:21" x14ac:dyDescent="0.2">
      <c r="B105" s="59"/>
      <c r="C105" s="61"/>
      <c r="D105" s="61"/>
      <c r="N105" s="59"/>
      <c r="O105" s="61"/>
      <c r="P105" s="61"/>
    </row>
    <row r="106" spans="2:21" x14ac:dyDescent="0.2">
      <c r="B106" s="59"/>
      <c r="C106" s="61"/>
      <c r="D106" s="61"/>
      <c r="N106" s="59"/>
      <c r="O106" s="61"/>
      <c r="P106" s="61"/>
    </row>
    <row r="107" spans="2:21" x14ac:dyDescent="0.2">
      <c r="B107" s="59"/>
      <c r="C107" s="61"/>
      <c r="D107" s="61"/>
      <c r="N107" s="59"/>
      <c r="O107" s="61"/>
      <c r="P107" s="61"/>
    </row>
    <row r="108" spans="2:21" x14ac:dyDescent="0.2">
      <c r="B108" s="59"/>
      <c r="C108" s="61"/>
      <c r="D108" s="61"/>
      <c r="N108" s="59"/>
      <c r="O108" s="61"/>
      <c r="P108" s="61"/>
    </row>
    <row r="109" spans="2:21" x14ac:dyDescent="0.2">
      <c r="B109" s="59"/>
      <c r="C109" s="61"/>
      <c r="D109" s="61"/>
      <c r="N109" s="59"/>
      <c r="O109" s="61"/>
      <c r="P109" s="61"/>
    </row>
    <row r="110" spans="2:21" x14ac:dyDescent="0.2">
      <c r="B110" s="59"/>
      <c r="C110" s="61"/>
      <c r="D110" s="61"/>
      <c r="N110" s="59"/>
      <c r="O110" s="61"/>
      <c r="P110" s="61"/>
    </row>
    <row r="111" spans="2:21" x14ac:dyDescent="0.2">
      <c r="B111" s="59"/>
      <c r="C111" s="61"/>
      <c r="D111" s="61"/>
      <c r="N111" s="59"/>
      <c r="O111" s="61"/>
      <c r="P111" s="61"/>
    </row>
    <row r="112" spans="2:21" x14ac:dyDescent="0.2">
      <c r="B112" s="59"/>
      <c r="C112" s="61"/>
      <c r="D112" s="61"/>
      <c r="N112" s="59"/>
      <c r="O112" s="61"/>
      <c r="P112" s="61"/>
    </row>
    <row r="113" spans="2:22" x14ac:dyDescent="0.2">
      <c r="B113" s="59"/>
      <c r="C113" s="61"/>
      <c r="D113" s="61"/>
      <c r="N113" s="59"/>
      <c r="O113" s="61"/>
      <c r="P113" s="61"/>
    </row>
    <row r="114" spans="2:22" x14ac:dyDescent="0.2">
      <c r="B114" s="59"/>
      <c r="C114" s="61"/>
      <c r="D114" s="61"/>
      <c r="N114" s="59"/>
      <c r="O114" s="61"/>
      <c r="P114" s="61"/>
    </row>
    <row r="115" spans="2:22" x14ac:dyDescent="0.2">
      <c r="B115" s="59"/>
      <c r="C115" s="61"/>
      <c r="D115" s="61"/>
      <c r="N115" s="59"/>
      <c r="O115" s="61"/>
      <c r="P115" s="61"/>
    </row>
    <row r="116" spans="2:22" x14ac:dyDescent="0.2">
      <c r="B116" s="59"/>
      <c r="C116" s="61"/>
      <c r="D116" s="61"/>
      <c r="N116" s="59"/>
      <c r="O116" s="61"/>
      <c r="P116" s="61"/>
    </row>
    <row r="117" spans="2:22" x14ac:dyDescent="0.2">
      <c r="B117" s="59"/>
      <c r="C117" s="61"/>
      <c r="D117" s="61"/>
      <c r="N117" s="59"/>
      <c r="O117" s="61"/>
      <c r="P117" s="61"/>
    </row>
    <row r="118" spans="2:22" x14ac:dyDescent="0.2">
      <c r="B118" s="59"/>
      <c r="C118" s="61"/>
      <c r="D118" s="61"/>
      <c r="J118" s="49"/>
      <c r="K118" s="49"/>
      <c r="N118" s="59"/>
      <c r="O118" s="61"/>
      <c r="P118" s="61"/>
      <c r="V118" s="49"/>
    </row>
    <row r="119" spans="2:22" x14ac:dyDescent="0.2">
      <c r="B119" s="59"/>
      <c r="C119" s="61"/>
      <c r="D119" s="61"/>
      <c r="N119" s="59"/>
      <c r="O119" s="61"/>
      <c r="P119" s="61"/>
    </row>
    <row r="120" spans="2:22" x14ac:dyDescent="0.2">
      <c r="B120" s="59"/>
      <c r="C120" s="61"/>
      <c r="D120" s="61"/>
      <c r="N120" s="59"/>
      <c r="O120" s="61"/>
      <c r="P120" s="61"/>
    </row>
    <row r="121" spans="2:22" x14ac:dyDescent="0.2">
      <c r="B121" s="59"/>
      <c r="C121" s="61"/>
      <c r="D121" s="61"/>
      <c r="N121" s="59"/>
      <c r="O121" s="61"/>
      <c r="P121" s="61"/>
    </row>
    <row r="122" spans="2:22" x14ac:dyDescent="0.2">
      <c r="B122" s="59"/>
      <c r="C122" s="61"/>
      <c r="D122" s="61"/>
      <c r="N122" s="59"/>
      <c r="O122" s="61"/>
      <c r="P122" s="61"/>
    </row>
    <row r="123" spans="2:22" x14ac:dyDescent="0.2">
      <c r="B123" s="59"/>
      <c r="C123" s="61"/>
      <c r="D123" s="61"/>
      <c r="N123" s="59"/>
      <c r="O123" s="61"/>
      <c r="P123" s="61"/>
    </row>
    <row r="124" spans="2:22" x14ac:dyDescent="0.2">
      <c r="B124" s="59"/>
      <c r="C124" s="61"/>
      <c r="D124" s="61"/>
      <c r="N124" s="59"/>
      <c r="O124" s="61"/>
      <c r="P124" s="61"/>
    </row>
    <row r="125" spans="2:22" x14ac:dyDescent="0.2">
      <c r="B125" s="59"/>
      <c r="C125" s="61"/>
      <c r="D125" s="61"/>
      <c r="N125" s="59"/>
      <c r="O125" s="61"/>
      <c r="P125" s="61"/>
    </row>
    <row r="126" spans="2:22" x14ac:dyDescent="0.2">
      <c r="B126" s="59"/>
      <c r="C126" s="61"/>
      <c r="D126" s="61"/>
      <c r="N126" s="59"/>
      <c r="O126" s="61"/>
      <c r="P126" s="61"/>
    </row>
    <row r="127" spans="2:22" x14ac:dyDescent="0.2">
      <c r="B127" s="59"/>
      <c r="C127" s="61"/>
      <c r="D127" s="61"/>
      <c r="N127" s="59"/>
      <c r="O127" s="61"/>
      <c r="P127" s="61"/>
    </row>
    <row r="128" spans="2:22" x14ac:dyDescent="0.2">
      <c r="B128" s="59"/>
      <c r="C128" s="61"/>
      <c r="D128" s="61"/>
      <c r="N128" s="59"/>
      <c r="O128" s="61"/>
      <c r="P128" s="61"/>
    </row>
    <row r="129" spans="1:16" x14ac:dyDescent="0.2">
      <c r="B129" s="59"/>
      <c r="C129" s="61"/>
      <c r="D129" s="61"/>
      <c r="N129" s="59"/>
      <c r="O129" s="61"/>
      <c r="P129" s="61"/>
    </row>
    <row r="130" spans="1:16" x14ac:dyDescent="0.2">
      <c r="B130" s="59"/>
      <c r="C130" s="61"/>
      <c r="D130" s="61"/>
      <c r="N130" s="59"/>
      <c r="O130" s="61"/>
      <c r="P130" s="61"/>
    </row>
    <row r="131" spans="1:16" x14ac:dyDescent="0.2">
      <c r="B131" s="59"/>
      <c r="C131" s="61"/>
      <c r="D131" s="61"/>
      <c r="N131" s="59"/>
      <c r="O131" s="61"/>
      <c r="P131" s="61"/>
    </row>
    <row r="132" spans="1:16" x14ac:dyDescent="0.2">
      <c r="B132" s="59"/>
      <c r="C132" s="61"/>
      <c r="D132" s="61"/>
      <c r="N132" s="59"/>
      <c r="O132" s="61"/>
      <c r="P132" s="61"/>
    </row>
    <row r="133" spans="1:16" x14ac:dyDescent="0.2">
      <c r="B133" s="59"/>
      <c r="C133" s="61"/>
      <c r="D133" s="61"/>
      <c r="N133" s="59"/>
      <c r="O133" s="61"/>
      <c r="P133" s="61"/>
    </row>
    <row r="134" spans="1:16" x14ac:dyDescent="0.2">
      <c r="B134" s="59"/>
      <c r="C134" s="61"/>
      <c r="D134" s="61"/>
      <c r="N134" s="59"/>
      <c r="O134" s="61"/>
      <c r="P134" s="61"/>
    </row>
    <row r="140" spans="1:16" ht="19.2" x14ac:dyDescent="0.2">
      <c r="A140" s="62"/>
      <c r="B140" s="63"/>
      <c r="M140" s="62"/>
      <c r="N140" s="63"/>
    </row>
    <row r="142" spans="1:16" x14ac:dyDescent="0.2">
      <c r="B142" s="59"/>
      <c r="C142" s="61"/>
      <c r="D142" s="61"/>
      <c r="N142" s="59"/>
      <c r="O142" s="61"/>
      <c r="P142" s="61"/>
    </row>
    <row r="143" spans="1:16" x14ac:dyDescent="0.2">
      <c r="B143" s="59"/>
      <c r="C143" s="61"/>
      <c r="D143" s="61"/>
      <c r="N143" s="59"/>
      <c r="O143" s="61"/>
      <c r="P143" s="61"/>
    </row>
    <row r="146" spans="2:22" x14ac:dyDescent="0.2">
      <c r="B146" s="59"/>
      <c r="C146" s="61"/>
      <c r="D146" s="61"/>
      <c r="N146" s="59"/>
      <c r="O146" s="61"/>
      <c r="P146" s="61"/>
    </row>
    <row r="149" spans="2:22" x14ac:dyDescent="0.2">
      <c r="B149" s="59"/>
      <c r="N149" s="59"/>
    </row>
    <row r="152" spans="2:22" x14ac:dyDescent="0.2">
      <c r="E152" s="64"/>
      <c r="F152" s="64"/>
      <c r="J152" s="64"/>
      <c r="Q152" s="64"/>
      <c r="R152" s="64"/>
      <c r="V152" s="64"/>
    </row>
  </sheetData>
  <mergeCells count="3">
    <mergeCell ref="A2:J2"/>
    <mergeCell ref="M2:V2"/>
    <mergeCell ref="N74:U74"/>
  </mergeCells>
  <phoneticPr fontId="2"/>
  <hyperlinks>
    <hyperlink ref="B75" location="目次!B2" display="目次へ戻る" xr:uid="{00000000-0004-0000-1400-000000000000}"/>
  </hyperlinks>
  <printOptions horizontalCentered="1" verticalCentered="1"/>
  <pageMargins left="0.78740157480314965" right="0.78740157480314965" top="0.98425196850393704" bottom="0.98425196850393704" header="0.51181102362204722" footer="0.51181102362204722"/>
  <pageSetup paperSize="9" scale="58" orientation="portrait" r:id="rId1"/>
  <headerFooter alignWithMargins="0"/>
  <colBreaks count="1" manualBreakCount="1">
    <brk id="10"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4"/>
  <sheetViews>
    <sheetView showZeros="0" view="pageBreakPreview" zoomScaleNormal="100" zoomScaleSheetLayoutView="100" workbookViewId="0">
      <selection activeCell="A2" sqref="A2:C2"/>
    </sheetView>
  </sheetViews>
  <sheetFormatPr defaultRowHeight="13.2" x14ac:dyDescent="0.2"/>
  <cols>
    <col min="1" max="1" width="21" customWidth="1"/>
    <col min="2" max="2" width="44.109375" customWidth="1"/>
    <col min="3" max="3" width="16.44140625" customWidth="1"/>
    <col min="5" max="5" width="21" customWidth="1"/>
    <col min="6" max="6" width="44.109375" customWidth="1"/>
    <col min="7" max="7" width="16.44140625" customWidth="1"/>
  </cols>
  <sheetData>
    <row r="1" spans="1:7" x14ac:dyDescent="0.2">
      <c r="A1" t="s">
        <v>360</v>
      </c>
      <c r="E1" s="158" t="s">
        <v>787</v>
      </c>
    </row>
    <row r="2" spans="1:7" ht="21" x14ac:dyDescent="0.2">
      <c r="A2" s="683" t="s">
        <v>314</v>
      </c>
      <c r="B2" s="683"/>
      <c r="C2" s="683"/>
      <c r="F2" s="24" t="s">
        <v>314</v>
      </c>
    </row>
    <row r="3" spans="1:7" ht="9" customHeight="1" x14ac:dyDescent="0.2">
      <c r="C3" s="73"/>
      <c r="G3" s="73"/>
    </row>
    <row r="4" spans="1:7" ht="18.75" customHeight="1" x14ac:dyDescent="0.2">
      <c r="A4" s="684" t="s">
        <v>315</v>
      </c>
      <c r="B4" s="684"/>
      <c r="C4" s="684"/>
      <c r="E4" s="684" t="s">
        <v>315</v>
      </c>
      <c r="F4" s="684"/>
      <c r="G4" s="684"/>
    </row>
    <row r="5" spans="1:7" ht="21" customHeight="1" x14ac:dyDescent="0.2">
      <c r="B5" s="686" t="s">
        <v>386</v>
      </c>
      <c r="C5" s="686"/>
      <c r="F5" s="687" t="s">
        <v>888</v>
      </c>
      <c r="G5" s="687"/>
    </row>
    <row r="6" spans="1:7" ht="51" customHeight="1" x14ac:dyDescent="0.2">
      <c r="A6" s="4" t="s">
        <v>221</v>
      </c>
      <c r="B6" s="109"/>
      <c r="C6" s="37" t="s">
        <v>222</v>
      </c>
      <c r="E6" s="4" t="s">
        <v>221</v>
      </c>
      <c r="F6" s="164" t="s">
        <v>387</v>
      </c>
      <c r="G6" s="37" t="s">
        <v>222</v>
      </c>
    </row>
    <row r="7" spans="1:7" ht="51" customHeight="1" x14ac:dyDescent="0.2">
      <c r="A7" s="4" t="s">
        <v>280</v>
      </c>
      <c r="B7" s="109"/>
      <c r="C7" s="37" t="s">
        <v>71</v>
      </c>
      <c r="E7" s="4" t="s">
        <v>280</v>
      </c>
      <c r="F7" s="164" t="s">
        <v>384</v>
      </c>
      <c r="G7" s="37"/>
    </row>
    <row r="8" spans="1:7" ht="25.5" customHeight="1" x14ac:dyDescent="0.2">
      <c r="A8" s="669" t="s">
        <v>281</v>
      </c>
      <c r="B8" s="110"/>
      <c r="C8" s="40"/>
      <c r="E8" s="669" t="s">
        <v>281</v>
      </c>
      <c r="F8" s="688" t="s">
        <v>388</v>
      </c>
      <c r="G8" s="689"/>
    </row>
    <row r="9" spans="1:7" ht="25.5" customHeight="1" x14ac:dyDescent="0.2">
      <c r="A9" s="685"/>
      <c r="B9" s="111" t="s">
        <v>389</v>
      </c>
      <c r="C9" s="44"/>
      <c r="E9" s="685"/>
      <c r="F9" s="690" t="s">
        <v>390</v>
      </c>
      <c r="G9" s="691"/>
    </row>
    <row r="10" spans="1:7" ht="51" customHeight="1" x14ac:dyDescent="0.2">
      <c r="A10" s="4" t="s">
        <v>223</v>
      </c>
      <c r="B10" s="655"/>
      <c r="C10" s="656"/>
      <c r="E10" s="4" t="s">
        <v>223</v>
      </c>
      <c r="F10" s="657" t="s">
        <v>391</v>
      </c>
      <c r="G10" s="658"/>
    </row>
    <row r="11" spans="1:7" ht="51" customHeight="1" x14ac:dyDescent="0.2">
      <c r="A11" s="26" t="s">
        <v>282</v>
      </c>
      <c r="B11" s="679"/>
      <c r="C11" s="680"/>
      <c r="E11" s="26" t="s">
        <v>282</v>
      </c>
      <c r="F11" s="681" t="s">
        <v>392</v>
      </c>
      <c r="G11" s="682"/>
    </row>
    <row r="12" spans="1:7" ht="51" customHeight="1" x14ac:dyDescent="0.2">
      <c r="A12" s="26" t="s">
        <v>283</v>
      </c>
      <c r="B12" s="655" t="s">
        <v>393</v>
      </c>
      <c r="C12" s="656"/>
      <c r="E12" s="26" t="s">
        <v>283</v>
      </c>
      <c r="F12" s="657" t="s">
        <v>889</v>
      </c>
      <c r="G12" s="658"/>
    </row>
    <row r="13" spans="1:7" ht="51" customHeight="1" x14ac:dyDescent="0.2">
      <c r="A13" s="4" t="s">
        <v>394</v>
      </c>
      <c r="B13" s="655"/>
      <c r="C13" s="656"/>
      <c r="E13" s="4" t="s">
        <v>395</v>
      </c>
      <c r="F13" s="657" t="s">
        <v>396</v>
      </c>
      <c r="G13" s="658"/>
    </row>
    <row r="14" spans="1:7" ht="51" customHeight="1" x14ac:dyDescent="0.2">
      <c r="A14" s="4" t="s">
        <v>224</v>
      </c>
      <c r="B14" s="655"/>
      <c r="C14" s="656"/>
      <c r="E14" s="26" t="s">
        <v>397</v>
      </c>
      <c r="F14" s="657" t="s">
        <v>398</v>
      </c>
      <c r="G14" s="658"/>
    </row>
    <row r="15" spans="1:7" ht="51" customHeight="1" x14ac:dyDescent="0.2">
      <c r="A15" s="4" t="s">
        <v>225</v>
      </c>
      <c r="B15" s="142"/>
      <c r="C15" s="37" t="s">
        <v>206</v>
      </c>
      <c r="E15" s="4" t="s">
        <v>225</v>
      </c>
      <c r="F15" s="165">
        <v>19800</v>
      </c>
      <c r="G15" s="37" t="s">
        <v>206</v>
      </c>
    </row>
    <row r="16" spans="1:7" ht="81" customHeight="1" x14ac:dyDescent="0.2">
      <c r="A16" s="26" t="s">
        <v>284</v>
      </c>
      <c r="B16" s="679"/>
      <c r="C16" s="680"/>
      <c r="E16" s="26" t="s">
        <v>284</v>
      </c>
      <c r="F16" s="681" t="s">
        <v>399</v>
      </c>
      <c r="G16" s="682"/>
    </row>
    <row r="17" spans="1:5" ht="18.75" customHeight="1" x14ac:dyDescent="0.2"/>
    <row r="18" spans="1:5" ht="18.75" customHeight="1" x14ac:dyDescent="0.2">
      <c r="A18" t="s">
        <v>285</v>
      </c>
      <c r="E18" t="s">
        <v>285</v>
      </c>
    </row>
    <row r="19" spans="1:5" ht="18.75" customHeight="1" x14ac:dyDescent="0.2">
      <c r="A19" t="s">
        <v>725</v>
      </c>
      <c r="E19" t="s">
        <v>725</v>
      </c>
    </row>
    <row r="20" spans="1:5" ht="18.75" customHeight="1" x14ac:dyDescent="0.2">
      <c r="A20" t="s">
        <v>510</v>
      </c>
      <c r="E20" t="s">
        <v>510</v>
      </c>
    </row>
    <row r="21" spans="1:5" ht="18.75" customHeight="1" x14ac:dyDescent="0.2">
      <c r="A21" t="s">
        <v>511</v>
      </c>
      <c r="E21" t="s">
        <v>511</v>
      </c>
    </row>
    <row r="22" spans="1:5" ht="18.75" customHeight="1" x14ac:dyDescent="0.2">
      <c r="A22" t="s">
        <v>726</v>
      </c>
      <c r="E22" t="s">
        <v>726</v>
      </c>
    </row>
    <row r="24" spans="1:5" x14ac:dyDescent="0.2">
      <c r="A24" s="162" t="s">
        <v>193</v>
      </c>
    </row>
  </sheetData>
  <mergeCells count="21">
    <mergeCell ref="A2:C2"/>
    <mergeCell ref="B13:C13"/>
    <mergeCell ref="F13:G13"/>
    <mergeCell ref="B14:C14"/>
    <mergeCell ref="F14:G14"/>
    <mergeCell ref="A4:C4"/>
    <mergeCell ref="A8:A9"/>
    <mergeCell ref="E4:G4"/>
    <mergeCell ref="B5:C5"/>
    <mergeCell ref="F5:G5"/>
    <mergeCell ref="E8:E9"/>
    <mergeCell ref="F8:G8"/>
    <mergeCell ref="F9:G9"/>
    <mergeCell ref="B16:C16"/>
    <mergeCell ref="F16:G16"/>
    <mergeCell ref="B10:C10"/>
    <mergeCell ref="F10:G10"/>
    <mergeCell ref="B11:C11"/>
    <mergeCell ref="F11:G11"/>
    <mergeCell ref="B12:C12"/>
    <mergeCell ref="F12:G12"/>
  </mergeCells>
  <phoneticPr fontId="2"/>
  <hyperlinks>
    <hyperlink ref="A24" location="目次!B2" display="目次へ戻る" xr:uid="{00000000-0004-0000-1500-000000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C26"/>
  <sheetViews>
    <sheetView showZeros="0" view="pageBreakPreview" topLeftCell="A7" zoomScaleNormal="100" zoomScaleSheetLayoutView="100" workbookViewId="0">
      <selection activeCell="S5" sqref="S5:X5"/>
    </sheetView>
  </sheetViews>
  <sheetFormatPr defaultRowHeight="13.2" zeroHeight="1" x14ac:dyDescent="0.2"/>
  <cols>
    <col min="1" max="1" width="3.6640625" customWidth="1"/>
    <col min="2" max="2" width="4.6640625" customWidth="1"/>
    <col min="3" max="3" width="7.77734375" customWidth="1"/>
    <col min="4" max="4" width="10.88671875" customWidth="1"/>
    <col min="5" max="5" width="2.21875" customWidth="1"/>
    <col min="6" max="6" width="10.44140625" customWidth="1"/>
    <col min="7" max="7" width="4.21875" bestFit="1" customWidth="1"/>
    <col min="8" max="8" width="2.77734375" customWidth="1"/>
    <col min="9" max="9" width="4" customWidth="1"/>
    <col min="10" max="11" width="5.6640625" customWidth="1"/>
    <col min="12" max="12" width="3.44140625" bestFit="1" customWidth="1"/>
    <col min="13" max="13" width="16.77734375" customWidth="1"/>
    <col min="14" max="14" width="9" customWidth="1"/>
    <col min="15" max="16" width="1.33203125" customWidth="1"/>
    <col min="17" max="17" width="3.6640625" customWidth="1"/>
    <col min="18" max="18" width="4.6640625" customWidth="1"/>
    <col min="19" max="19" width="7.77734375" customWidth="1"/>
    <col min="20" max="20" width="10.88671875" customWidth="1"/>
    <col min="21" max="21" width="2.21875" customWidth="1"/>
    <col min="22" max="22" width="10.44140625" customWidth="1"/>
    <col min="23" max="23" width="4.21875" bestFit="1" customWidth="1"/>
    <col min="24" max="24" width="2.77734375" customWidth="1"/>
    <col min="25" max="25" width="4" customWidth="1"/>
    <col min="26" max="27" width="5.6640625" customWidth="1"/>
    <col min="28" max="28" width="3.44140625" bestFit="1" customWidth="1"/>
    <col min="29" max="29" width="16.77734375" customWidth="1"/>
  </cols>
  <sheetData>
    <row r="1" spans="1:29" x14ac:dyDescent="0.2">
      <c r="A1" t="s">
        <v>359</v>
      </c>
      <c r="Q1" s="158" t="s">
        <v>788</v>
      </c>
    </row>
    <row r="2" spans="1:29" ht="33.75" customHeight="1" x14ac:dyDescent="0.2">
      <c r="A2" s="676" t="s">
        <v>286</v>
      </c>
      <c r="B2" s="676"/>
      <c r="C2" s="676"/>
      <c r="D2" s="676"/>
      <c r="E2" s="676"/>
      <c r="F2" s="676"/>
      <c r="G2" s="676"/>
      <c r="H2" s="676"/>
      <c r="I2" s="676"/>
      <c r="J2" s="676"/>
      <c r="K2" s="676"/>
      <c r="L2" s="676"/>
      <c r="M2" s="676"/>
      <c r="Q2" s="676" t="s">
        <v>286</v>
      </c>
      <c r="R2" s="676"/>
      <c r="S2" s="676"/>
      <c r="T2" s="676"/>
      <c r="U2" s="676"/>
      <c r="V2" s="676"/>
      <c r="W2" s="676"/>
      <c r="X2" s="676"/>
      <c r="Y2" s="676"/>
      <c r="Z2" s="676"/>
      <c r="AA2" s="676"/>
      <c r="AB2" s="676"/>
      <c r="AC2" s="676"/>
    </row>
    <row r="3" spans="1:29" x14ac:dyDescent="0.2"/>
    <row r="4" spans="1:29" ht="27.75" customHeight="1" x14ac:dyDescent="0.2">
      <c r="B4" s="710"/>
      <c r="C4" s="710"/>
      <c r="D4" s="710"/>
      <c r="E4" s="705" t="s">
        <v>62</v>
      </c>
      <c r="F4" s="705"/>
      <c r="G4" s="705"/>
      <c r="H4" s="705"/>
      <c r="I4" s="710"/>
      <c r="J4" s="710"/>
      <c r="K4" s="710"/>
      <c r="L4" s="710"/>
      <c r="M4" s="710"/>
      <c r="R4" s="706" t="s">
        <v>615</v>
      </c>
      <c r="S4" s="706"/>
      <c r="T4" s="706"/>
      <c r="U4" s="705" t="s">
        <v>62</v>
      </c>
      <c r="V4" s="705"/>
      <c r="W4" s="705"/>
      <c r="X4" s="705"/>
      <c r="Y4" s="706" t="s">
        <v>890</v>
      </c>
      <c r="Z4" s="706"/>
      <c r="AA4" s="706"/>
      <c r="AB4" s="706"/>
      <c r="AC4" s="706"/>
    </row>
    <row r="5" spans="1:29" ht="29.25" customHeight="1" x14ac:dyDescent="0.2">
      <c r="B5" s="131" t="s">
        <v>236</v>
      </c>
      <c r="C5" s="713" t="s">
        <v>377</v>
      </c>
      <c r="D5" s="713"/>
      <c r="E5" s="713"/>
      <c r="F5" s="713"/>
      <c r="G5" s="713"/>
      <c r="H5" s="713"/>
      <c r="I5" s="131"/>
      <c r="J5" s="131" t="s">
        <v>47</v>
      </c>
      <c r="K5" s="714"/>
      <c r="L5" s="714"/>
      <c r="M5" s="714"/>
      <c r="R5" s="131" t="s">
        <v>236</v>
      </c>
      <c r="S5" s="707" t="s">
        <v>891</v>
      </c>
      <c r="T5" s="707"/>
      <c r="U5" s="707"/>
      <c r="V5" s="707"/>
      <c r="W5" s="707"/>
      <c r="X5" s="707"/>
      <c r="Y5" s="131"/>
      <c r="Z5" s="131" t="s">
        <v>47</v>
      </c>
      <c r="AA5" s="708" t="s">
        <v>619</v>
      </c>
      <c r="AB5" s="708"/>
      <c r="AC5" s="708"/>
    </row>
    <row r="6" spans="1:29" ht="23.25" customHeight="1" x14ac:dyDescent="0.2"/>
    <row r="7" spans="1:29" ht="33.75" customHeight="1" x14ac:dyDescent="0.2">
      <c r="A7" s="646" t="s">
        <v>238</v>
      </c>
      <c r="B7" s="646"/>
      <c r="C7" s="646"/>
      <c r="D7" s="646" t="s">
        <v>239</v>
      </c>
      <c r="E7" s="646"/>
      <c r="F7" s="646"/>
      <c r="G7" s="646"/>
      <c r="H7" s="646"/>
      <c r="I7" s="646"/>
      <c r="J7" s="646"/>
      <c r="K7" s="646"/>
      <c r="L7" s="646"/>
      <c r="M7" s="4" t="s">
        <v>240</v>
      </c>
      <c r="Q7" s="646" t="s">
        <v>238</v>
      </c>
      <c r="R7" s="646"/>
      <c r="S7" s="646"/>
      <c r="T7" s="646" t="s">
        <v>239</v>
      </c>
      <c r="U7" s="646"/>
      <c r="V7" s="646"/>
      <c r="W7" s="646"/>
      <c r="X7" s="646"/>
      <c r="Y7" s="646"/>
      <c r="Z7" s="646"/>
      <c r="AA7" s="646"/>
      <c r="AB7" s="646"/>
      <c r="AC7" s="4" t="s">
        <v>240</v>
      </c>
    </row>
    <row r="8" spans="1:29" ht="33.75" customHeight="1" x14ac:dyDescent="0.2">
      <c r="A8" s="711" t="s">
        <v>145</v>
      </c>
      <c r="B8" s="711" t="s">
        <v>241</v>
      </c>
      <c r="C8" s="4" t="s">
        <v>242</v>
      </c>
      <c r="D8" s="38" t="s">
        <v>243</v>
      </c>
      <c r="E8" s="33" t="s">
        <v>378</v>
      </c>
      <c r="F8" s="75"/>
      <c r="G8" s="33" t="s">
        <v>245</v>
      </c>
      <c r="H8" s="33" t="s">
        <v>379</v>
      </c>
      <c r="I8" s="76" t="s">
        <v>244</v>
      </c>
      <c r="J8" s="709"/>
      <c r="K8" s="709"/>
      <c r="L8" s="37" t="s">
        <v>245</v>
      </c>
      <c r="M8" s="77"/>
      <c r="Q8" s="711" t="s">
        <v>145</v>
      </c>
      <c r="R8" s="711" t="s">
        <v>241</v>
      </c>
      <c r="S8" s="4" t="s">
        <v>242</v>
      </c>
      <c r="T8" s="38" t="s">
        <v>243</v>
      </c>
      <c r="U8" s="33" t="s">
        <v>244</v>
      </c>
      <c r="V8" s="196" t="s">
        <v>616</v>
      </c>
      <c r="W8" s="33" t="s">
        <v>245</v>
      </c>
      <c r="X8" s="33" t="s">
        <v>237</v>
      </c>
      <c r="Y8" s="76" t="s">
        <v>244</v>
      </c>
      <c r="Z8" s="712" t="s">
        <v>617</v>
      </c>
      <c r="AA8" s="712"/>
      <c r="AB8" s="37" t="s">
        <v>245</v>
      </c>
      <c r="AC8" s="213">
        <v>17820</v>
      </c>
    </row>
    <row r="9" spans="1:29" ht="33.75" customHeight="1" x14ac:dyDescent="0.2">
      <c r="A9" s="711"/>
      <c r="B9" s="711"/>
      <c r="C9" s="675" t="s">
        <v>246</v>
      </c>
      <c r="D9" s="38" t="s">
        <v>247</v>
      </c>
      <c r="E9" s="33" t="s">
        <v>378</v>
      </c>
      <c r="F9" s="75"/>
      <c r="G9" s="33" t="s">
        <v>245</v>
      </c>
      <c r="H9" s="33" t="s">
        <v>381</v>
      </c>
      <c r="I9" s="76" t="s">
        <v>378</v>
      </c>
      <c r="J9" s="709"/>
      <c r="K9" s="709"/>
      <c r="L9" s="37" t="s">
        <v>382</v>
      </c>
      <c r="M9" s="77"/>
      <c r="Q9" s="711"/>
      <c r="R9" s="711"/>
      <c r="S9" s="675" t="s">
        <v>246</v>
      </c>
      <c r="T9" s="38" t="s">
        <v>247</v>
      </c>
      <c r="U9" s="33" t="s">
        <v>244</v>
      </c>
      <c r="V9" s="196" t="s">
        <v>618</v>
      </c>
      <c r="W9" s="33" t="s">
        <v>245</v>
      </c>
      <c r="X9" s="33" t="s">
        <v>237</v>
      </c>
      <c r="Y9" s="76" t="s">
        <v>244</v>
      </c>
      <c r="Z9" s="712" t="s">
        <v>208</v>
      </c>
      <c r="AA9" s="712"/>
      <c r="AB9" s="37" t="s">
        <v>245</v>
      </c>
      <c r="AC9" s="213">
        <v>9680</v>
      </c>
    </row>
    <row r="10" spans="1:29" ht="33.75" customHeight="1" x14ac:dyDescent="0.2">
      <c r="A10" s="711"/>
      <c r="B10" s="711"/>
      <c r="C10" s="703"/>
      <c r="D10" s="38" t="s">
        <v>248</v>
      </c>
      <c r="E10" s="33" t="s">
        <v>244</v>
      </c>
      <c r="F10" s="75"/>
      <c r="G10" s="33" t="s">
        <v>245</v>
      </c>
      <c r="H10" s="33" t="s">
        <v>381</v>
      </c>
      <c r="I10" s="76" t="s">
        <v>380</v>
      </c>
      <c r="J10" s="709"/>
      <c r="K10" s="709"/>
      <c r="L10" s="37" t="s">
        <v>383</v>
      </c>
      <c r="M10" s="77"/>
      <c r="Q10" s="711"/>
      <c r="R10" s="711"/>
      <c r="S10" s="703"/>
      <c r="T10" s="38" t="s">
        <v>248</v>
      </c>
      <c r="U10" s="33" t="s">
        <v>244</v>
      </c>
      <c r="V10" s="75"/>
      <c r="W10" s="33" t="s">
        <v>245</v>
      </c>
      <c r="X10" s="33" t="s">
        <v>237</v>
      </c>
      <c r="Y10" s="76" t="s">
        <v>244</v>
      </c>
      <c r="Z10" s="709"/>
      <c r="AA10" s="709"/>
      <c r="AB10" s="37" t="s">
        <v>245</v>
      </c>
      <c r="AC10" s="213"/>
    </row>
    <row r="11" spans="1:29" ht="33.75" customHeight="1" x14ac:dyDescent="0.2">
      <c r="A11" s="711"/>
      <c r="B11" s="711"/>
      <c r="C11" s="704"/>
      <c r="D11" s="38" t="s">
        <v>249</v>
      </c>
      <c r="E11" s="33" t="s">
        <v>244</v>
      </c>
      <c r="F11" s="75"/>
      <c r="G11" s="33" t="s">
        <v>382</v>
      </c>
      <c r="H11" s="33" t="s">
        <v>237</v>
      </c>
      <c r="I11" s="76" t="s">
        <v>378</v>
      </c>
      <c r="J11" s="709"/>
      <c r="K11" s="709"/>
      <c r="L11" s="37" t="s">
        <v>382</v>
      </c>
      <c r="M11" s="77"/>
      <c r="Q11" s="711"/>
      <c r="R11" s="711"/>
      <c r="S11" s="704"/>
      <c r="T11" s="38" t="s">
        <v>249</v>
      </c>
      <c r="U11" s="33" t="s">
        <v>244</v>
      </c>
      <c r="V11" s="75"/>
      <c r="W11" s="33" t="s">
        <v>245</v>
      </c>
      <c r="X11" s="33" t="s">
        <v>237</v>
      </c>
      <c r="Y11" s="76" t="s">
        <v>244</v>
      </c>
      <c r="Z11" s="709"/>
      <c r="AA11" s="709"/>
      <c r="AB11" s="37" t="s">
        <v>245</v>
      </c>
      <c r="AC11" s="213"/>
    </row>
    <row r="12" spans="1:29" ht="33.75" customHeight="1" x14ac:dyDescent="0.2">
      <c r="A12" s="711"/>
      <c r="B12" s="700" t="s">
        <v>195</v>
      </c>
      <c r="C12" s="700"/>
      <c r="D12" s="700"/>
      <c r="E12" s="700"/>
      <c r="F12" s="700"/>
      <c r="G12" s="700"/>
      <c r="H12" s="700"/>
      <c r="I12" s="700"/>
      <c r="J12" s="700"/>
      <c r="K12" s="700"/>
      <c r="L12" s="700"/>
      <c r="M12" s="77">
        <f>SUM(M8:M11)</f>
        <v>0</v>
      </c>
      <c r="Q12" s="711"/>
      <c r="R12" s="700" t="s">
        <v>195</v>
      </c>
      <c r="S12" s="700"/>
      <c r="T12" s="700"/>
      <c r="U12" s="700"/>
      <c r="V12" s="700"/>
      <c r="W12" s="700"/>
      <c r="X12" s="700"/>
      <c r="Y12" s="700"/>
      <c r="Z12" s="700"/>
      <c r="AA12" s="700"/>
      <c r="AB12" s="700"/>
      <c r="AC12" s="213">
        <f>SUM(AC8:AC11)</f>
        <v>27500</v>
      </c>
    </row>
    <row r="13" spans="1:29" ht="17.25" customHeight="1" x14ac:dyDescent="0.2">
      <c r="A13" s="711"/>
      <c r="B13" s="715" t="s">
        <v>39</v>
      </c>
      <c r="C13" s="716"/>
      <c r="D13" s="737">
        <v>2200</v>
      </c>
      <c r="E13" s="738"/>
      <c r="F13" s="199" t="s">
        <v>515</v>
      </c>
      <c r="G13" s="200"/>
      <c r="H13" s="198" t="s">
        <v>245</v>
      </c>
      <c r="I13" s="198" t="s">
        <v>512</v>
      </c>
      <c r="J13" s="721" t="s">
        <v>513</v>
      </c>
      <c r="K13" s="722"/>
      <c r="L13" s="722"/>
      <c r="M13" s="735">
        <f>D13*G13+D14*G14</f>
        <v>0</v>
      </c>
      <c r="Q13" s="711"/>
      <c r="R13" s="715" t="s">
        <v>39</v>
      </c>
      <c r="S13" s="716"/>
      <c r="T13" s="719">
        <v>2200</v>
      </c>
      <c r="U13" s="720"/>
      <c r="V13" s="199" t="s">
        <v>515</v>
      </c>
      <c r="W13" s="215">
        <v>2</v>
      </c>
      <c r="X13" s="198" t="s">
        <v>245</v>
      </c>
      <c r="Y13" s="198" t="s">
        <v>512</v>
      </c>
      <c r="Z13" s="721" t="s">
        <v>513</v>
      </c>
      <c r="AA13" s="722"/>
      <c r="AB13" s="722"/>
      <c r="AC13" s="728">
        <f>T13*W13+T14*W14</f>
        <v>5500</v>
      </c>
    </row>
    <row r="14" spans="1:29" ht="17.25" customHeight="1" x14ac:dyDescent="0.2">
      <c r="A14" s="711"/>
      <c r="B14" s="717"/>
      <c r="C14" s="718"/>
      <c r="D14" s="723">
        <v>1100</v>
      </c>
      <c r="E14" s="724"/>
      <c r="F14" s="202" t="s">
        <v>515</v>
      </c>
      <c r="G14" s="197"/>
      <c r="H14" s="3" t="s">
        <v>382</v>
      </c>
      <c r="I14" s="3" t="s">
        <v>250</v>
      </c>
      <c r="J14" s="650" t="s">
        <v>514</v>
      </c>
      <c r="K14" s="671"/>
      <c r="L14" s="671"/>
      <c r="M14" s="736"/>
      <c r="Q14" s="711"/>
      <c r="R14" s="717"/>
      <c r="S14" s="718"/>
      <c r="T14" s="698">
        <v>1100</v>
      </c>
      <c r="U14" s="699"/>
      <c r="V14" s="202" t="s">
        <v>515</v>
      </c>
      <c r="W14" s="216">
        <v>1</v>
      </c>
      <c r="X14" s="3" t="s">
        <v>245</v>
      </c>
      <c r="Y14" s="3" t="s">
        <v>250</v>
      </c>
      <c r="Z14" s="650" t="s">
        <v>514</v>
      </c>
      <c r="AA14" s="671"/>
      <c r="AB14" s="671"/>
      <c r="AC14" s="729"/>
    </row>
    <row r="15" spans="1:29" ht="33.75" customHeight="1" x14ac:dyDescent="0.2">
      <c r="A15" s="711"/>
      <c r="B15" s="697" t="s">
        <v>235</v>
      </c>
      <c r="C15" s="697"/>
      <c r="D15" s="723"/>
      <c r="E15" s="724"/>
      <c r="F15" s="201" t="s">
        <v>515</v>
      </c>
      <c r="G15" s="78"/>
      <c r="H15" s="33" t="s">
        <v>382</v>
      </c>
      <c r="I15" s="33" t="s">
        <v>251</v>
      </c>
      <c r="J15" s="725"/>
      <c r="K15" s="726"/>
      <c r="L15" s="726"/>
      <c r="M15" s="77">
        <f>D15*G15</f>
        <v>0</v>
      </c>
      <c r="Q15" s="711"/>
      <c r="R15" s="697" t="s">
        <v>235</v>
      </c>
      <c r="S15" s="697"/>
      <c r="T15" s="698">
        <v>6800</v>
      </c>
      <c r="U15" s="699"/>
      <c r="V15" s="201" t="s">
        <v>515</v>
      </c>
      <c r="W15" s="217">
        <v>2</v>
      </c>
      <c r="X15" s="33" t="s">
        <v>245</v>
      </c>
      <c r="Y15" s="33" t="s">
        <v>251</v>
      </c>
      <c r="Z15" s="725"/>
      <c r="AA15" s="726"/>
      <c r="AB15" s="726"/>
      <c r="AC15" s="213">
        <f>T15*W15</f>
        <v>13600</v>
      </c>
    </row>
    <row r="16" spans="1:29" ht="33.75" customHeight="1" x14ac:dyDescent="0.2">
      <c r="A16" s="711"/>
      <c r="B16" s="700" t="s">
        <v>252</v>
      </c>
      <c r="C16" s="700"/>
      <c r="D16" s="700"/>
      <c r="E16" s="700"/>
      <c r="F16" s="700"/>
      <c r="G16" s="700"/>
      <c r="H16" s="700"/>
      <c r="I16" s="700"/>
      <c r="J16" s="700"/>
      <c r="K16" s="700"/>
      <c r="L16" s="700"/>
      <c r="M16" s="77">
        <f>SUM(M13:M15)</f>
        <v>0</v>
      </c>
      <c r="Q16" s="711"/>
      <c r="R16" s="700" t="s">
        <v>252</v>
      </c>
      <c r="S16" s="700"/>
      <c r="T16" s="700"/>
      <c r="U16" s="700"/>
      <c r="V16" s="700"/>
      <c r="W16" s="700"/>
      <c r="X16" s="700"/>
      <c r="Y16" s="700"/>
      <c r="Z16" s="700"/>
      <c r="AA16" s="700"/>
      <c r="AB16" s="700"/>
      <c r="AC16" s="213">
        <f>SUM(AC13:AC15)</f>
        <v>19100</v>
      </c>
    </row>
    <row r="17" spans="1:29" ht="45.75" customHeight="1" x14ac:dyDescent="0.2">
      <c r="A17" s="79" t="s">
        <v>253</v>
      </c>
      <c r="B17" s="701"/>
      <c r="C17" s="702"/>
      <c r="D17" s="702"/>
      <c r="E17" s="702"/>
      <c r="F17" s="201" t="s">
        <v>515</v>
      </c>
      <c r="G17" s="78"/>
      <c r="H17" s="33" t="s">
        <v>382</v>
      </c>
      <c r="I17" s="733" t="s">
        <v>254</v>
      </c>
      <c r="J17" s="733"/>
      <c r="K17" s="733"/>
      <c r="L17" s="656"/>
      <c r="M17" s="77">
        <f>D17*G17</f>
        <v>0</v>
      </c>
      <c r="Q17" s="79" t="s">
        <v>253</v>
      </c>
      <c r="R17" s="701"/>
      <c r="S17" s="702"/>
      <c r="T17" s="734">
        <v>3900</v>
      </c>
      <c r="U17" s="734"/>
      <c r="V17" s="201" t="s">
        <v>515</v>
      </c>
      <c r="W17" s="217">
        <v>6</v>
      </c>
      <c r="X17" s="33" t="s">
        <v>245</v>
      </c>
      <c r="Y17" s="733" t="s">
        <v>254</v>
      </c>
      <c r="Z17" s="733"/>
      <c r="AA17" s="733"/>
      <c r="AB17" s="656"/>
      <c r="AC17" s="213">
        <f>T17*W17</f>
        <v>23400</v>
      </c>
    </row>
    <row r="18" spans="1:29" ht="32.25" customHeight="1" x14ac:dyDescent="0.2">
      <c r="A18" s="692" t="s">
        <v>255</v>
      </c>
      <c r="B18" s="692"/>
      <c r="C18" s="692"/>
      <c r="D18" s="692"/>
      <c r="E18" s="692"/>
      <c r="F18" s="692"/>
      <c r="G18" s="692"/>
      <c r="H18" s="692"/>
      <c r="I18" s="692"/>
      <c r="J18" s="692"/>
      <c r="K18" s="692"/>
      <c r="L18" s="692"/>
      <c r="M18" s="80">
        <f>M12+M16+M17</f>
        <v>0</v>
      </c>
      <c r="Q18" s="692" t="s">
        <v>255</v>
      </c>
      <c r="R18" s="692"/>
      <c r="S18" s="692"/>
      <c r="T18" s="692"/>
      <c r="U18" s="692"/>
      <c r="V18" s="692"/>
      <c r="W18" s="692"/>
      <c r="X18" s="692"/>
      <c r="Y18" s="692"/>
      <c r="Z18" s="692"/>
      <c r="AA18" s="692"/>
      <c r="AB18" s="692"/>
      <c r="AC18" s="214">
        <f>AC12+AC16+AC17</f>
        <v>70000</v>
      </c>
    </row>
    <row r="19" spans="1:29" ht="20.399999999999999" x14ac:dyDescent="0.2">
      <c r="A19" s="81"/>
      <c r="B19" ph="1"/>
      <c r="Q19" s="727" t="s">
        <v>892</v>
      </c>
      <c r="R19" s="727"/>
      <c r="S19" s="727"/>
      <c r="T19" s="727"/>
      <c r="U19" s="727"/>
      <c r="V19" s="727"/>
      <c r="W19" s="727"/>
      <c r="X19" s="727"/>
      <c r="Y19" s="727"/>
      <c r="Z19" s="727"/>
      <c r="AA19" s="727"/>
      <c r="AB19" s="727"/>
      <c r="AC19" s="727"/>
    </row>
    <row r="20" spans="1:29" ht="24" customHeight="1" x14ac:dyDescent="0.2">
      <c r="A20" s="646" t="s">
        <v>256</v>
      </c>
      <c r="B20" s="646"/>
      <c r="C20" s="646"/>
      <c r="D20" s="646" t="s">
        <v>257</v>
      </c>
      <c r="E20" s="646"/>
      <c r="F20" s="646"/>
      <c r="G20" s="646"/>
      <c r="H20" s="646"/>
      <c r="I20" s="646"/>
      <c r="J20" s="646"/>
      <c r="K20" s="646" t="s">
        <v>42</v>
      </c>
      <c r="L20" s="646"/>
      <c r="M20" s="4" t="s">
        <v>258</v>
      </c>
      <c r="Q20" s="646" t="s">
        <v>256</v>
      </c>
      <c r="R20" s="646"/>
      <c r="S20" s="646"/>
      <c r="T20" s="646" t="s">
        <v>257</v>
      </c>
      <c r="U20" s="646"/>
      <c r="V20" s="646"/>
      <c r="W20" s="646"/>
      <c r="X20" s="646"/>
      <c r="Y20" s="646"/>
      <c r="Z20" s="646"/>
      <c r="AA20" s="646" t="s">
        <v>42</v>
      </c>
      <c r="AB20" s="646"/>
      <c r="AC20" s="4" t="s">
        <v>258</v>
      </c>
    </row>
    <row r="21" spans="1:29" ht="52.5" customHeight="1" x14ac:dyDescent="0.2">
      <c r="A21" s="730"/>
      <c r="B21" s="730"/>
      <c r="C21" s="730"/>
      <c r="D21" s="731"/>
      <c r="E21" s="732"/>
      <c r="F21" s="732"/>
      <c r="G21" s="732"/>
      <c r="H21" s="732"/>
      <c r="I21" s="732"/>
      <c r="J21" s="725"/>
      <c r="K21" s="655"/>
      <c r="L21" s="656"/>
      <c r="M21" s="212"/>
      <c r="Q21" s="693" t="s">
        <v>384</v>
      </c>
      <c r="R21" s="693"/>
      <c r="S21" s="693"/>
      <c r="T21" s="694" t="s">
        <v>385</v>
      </c>
      <c r="U21" s="695"/>
      <c r="V21" s="695"/>
      <c r="W21" s="695"/>
      <c r="X21" s="695"/>
      <c r="Y21" s="695"/>
      <c r="Z21" s="696"/>
      <c r="AA21" s="655"/>
      <c r="AB21" s="656"/>
      <c r="AC21" s="163">
        <v>45513</v>
      </c>
    </row>
    <row r="22" spans="1:29" x14ac:dyDescent="0.2"/>
    <row r="23" spans="1:29" ht="22.5" customHeight="1" x14ac:dyDescent="0.2">
      <c r="B23" t="s">
        <v>259</v>
      </c>
      <c r="R23" t="s">
        <v>259</v>
      </c>
    </row>
    <row r="24" spans="1:29" x14ac:dyDescent="0.2"/>
    <row r="25" spans="1:29" x14ac:dyDescent="0.2"/>
    <row r="26" spans="1:29" x14ac:dyDescent="0.2">
      <c r="A26" s="635" t="s">
        <v>193</v>
      </c>
      <c r="B26" s="635"/>
      <c r="C26" s="635"/>
      <c r="D26" s="635"/>
      <c r="Q26" s="190"/>
      <c r="R26" s="190"/>
      <c r="S26" s="190"/>
      <c r="T26" s="190"/>
    </row>
  </sheetData>
  <mergeCells count="74">
    <mergeCell ref="B13:C14"/>
    <mergeCell ref="Y17:AB17"/>
    <mergeCell ref="AA21:AB21"/>
    <mergeCell ref="T17:U17"/>
    <mergeCell ref="M13:M14"/>
    <mergeCell ref="D13:E13"/>
    <mergeCell ref="A18:L18"/>
    <mergeCell ref="I17:L17"/>
    <mergeCell ref="B17:C17"/>
    <mergeCell ref="D17:E17"/>
    <mergeCell ref="A26:D26"/>
    <mergeCell ref="K20:L20"/>
    <mergeCell ref="AA20:AB20"/>
    <mergeCell ref="B15:C15"/>
    <mergeCell ref="J15:L15"/>
    <mergeCell ref="Z15:AB15"/>
    <mergeCell ref="A8:A16"/>
    <mergeCell ref="B16:L16"/>
    <mergeCell ref="D15:E15"/>
    <mergeCell ref="Q19:AC19"/>
    <mergeCell ref="AC13:AC14"/>
    <mergeCell ref="A21:C21"/>
    <mergeCell ref="D21:J21"/>
    <mergeCell ref="K21:L21"/>
    <mergeCell ref="A20:C20"/>
    <mergeCell ref="J13:L13"/>
    <mergeCell ref="K5:M5"/>
    <mergeCell ref="J8:K8"/>
    <mergeCell ref="Z8:AA8"/>
    <mergeCell ref="R12:AB12"/>
    <mergeCell ref="R13:S14"/>
    <mergeCell ref="T13:U13"/>
    <mergeCell ref="Z13:AB13"/>
    <mergeCell ref="B12:L12"/>
    <mergeCell ref="Z11:AA11"/>
    <mergeCell ref="J14:L14"/>
    <mergeCell ref="T14:U14"/>
    <mergeCell ref="Z14:AB14"/>
    <mergeCell ref="C9:C11"/>
    <mergeCell ref="J9:K9"/>
    <mergeCell ref="B8:B11"/>
    <mergeCell ref="D14:E14"/>
    <mergeCell ref="S5:X5"/>
    <mergeCell ref="AA5:AC5"/>
    <mergeCell ref="A2:M2"/>
    <mergeCell ref="T7:AB7"/>
    <mergeCell ref="D20:J20"/>
    <mergeCell ref="J10:K10"/>
    <mergeCell ref="J11:K11"/>
    <mergeCell ref="B4:D4"/>
    <mergeCell ref="I4:M4"/>
    <mergeCell ref="Q8:Q16"/>
    <mergeCell ref="R8:R11"/>
    <mergeCell ref="Z9:AA9"/>
    <mergeCell ref="Z10:AA10"/>
    <mergeCell ref="A7:C7"/>
    <mergeCell ref="D7:L7"/>
    <mergeCell ref="C5:H5"/>
    <mergeCell ref="E4:H4"/>
    <mergeCell ref="Q2:AC2"/>
    <mergeCell ref="R4:T4"/>
    <mergeCell ref="U4:X4"/>
    <mergeCell ref="Y4:AC4"/>
    <mergeCell ref="Q7:S7"/>
    <mergeCell ref="Q18:AB18"/>
    <mergeCell ref="Q20:S20"/>
    <mergeCell ref="T20:Z20"/>
    <mergeCell ref="Q21:S21"/>
    <mergeCell ref="T21:Z21"/>
    <mergeCell ref="R15:S15"/>
    <mergeCell ref="T15:U15"/>
    <mergeCell ref="R16:AB16"/>
    <mergeCell ref="R17:S17"/>
    <mergeCell ref="S9:S11"/>
  </mergeCells>
  <phoneticPr fontId="7"/>
  <hyperlinks>
    <hyperlink ref="A26" location="目次!B2" display="目次へ戻る" xr:uid="{00000000-0004-0000-1600-000000000000}"/>
  </hyperlinks>
  <printOptions horizontalCentered="1" verticalCentered="1"/>
  <pageMargins left="0.62992125984251968" right="0.78740157480314965" top="0.98425196850393704" bottom="0.98425196850393704" header="0.51181102362204722" footer="0.51181102362204722"/>
  <pageSetup paperSize="9" scale="99"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79"/>
  <sheetViews>
    <sheetView view="pageBreakPreview" zoomScaleNormal="100" zoomScaleSheetLayoutView="100" workbookViewId="0">
      <selection activeCell="A2" sqref="A2"/>
    </sheetView>
  </sheetViews>
  <sheetFormatPr defaultColWidth="9" defaultRowHeight="13.2" x14ac:dyDescent="0.2"/>
  <cols>
    <col min="1" max="1" width="4.21875" style="233" customWidth="1"/>
    <col min="2" max="2" width="10.44140625" style="233" customWidth="1"/>
    <col min="3" max="3" width="15.6640625" style="233" customWidth="1"/>
    <col min="4" max="8" width="4.109375" style="233" customWidth="1"/>
    <col min="9" max="9" width="7.6640625" style="233" customWidth="1"/>
    <col min="10" max="10" width="7.44140625" style="233" bestFit="1" customWidth="1"/>
    <col min="11" max="11" width="4.77734375" style="233" customWidth="1"/>
    <col min="12" max="12" width="5.77734375" style="233" customWidth="1"/>
    <col min="13" max="13" width="3.109375" style="233" customWidth="1"/>
    <col min="14" max="14" width="8.44140625" style="233" bestFit="1" customWidth="1"/>
    <col min="15" max="15" width="3.21875" style="233" customWidth="1"/>
    <col min="16" max="16" width="7.44140625" style="233" bestFit="1" customWidth="1"/>
    <col min="17" max="17" width="3.44140625" style="233" customWidth="1"/>
    <col min="18" max="18" width="8.44140625" style="233" bestFit="1" customWidth="1"/>
    <col min="19" max="19" width="10" style="233" customWidth="1"/>
    <col min="20" max="20" width="7.109375" style="233" customWidth="1"/>
    <col min="21" max="21" width="8.109375" style="233" customWidth="1"/>
    <col min="22" max="22" width="21.88671875" style="233" customWidth="1"/>
    <col min="23" max="26" width="7.6640625" style="233" customWidth="1"/>
    <col min="27" max="16384" width="9" style="233"/>
  </cols>
  <sheetData>
    <row r="1" spans="1:27" x14ac:dyDescent="0.2">
      <c r="A1" s="233" t="s">
        <v>36</v>
      </c>
      <c r="W1" s="553" t="s">
        <v>835</v>
      </c>
      <c r="X1" s="234" t="s">
        <v>193</v>
      </c>
    </row>
    <row r="2" spans="1:27" ht="19.2" x14ac:dyDescent="0.2">
      <c r="C2" s="235" t="s">
        <v>367</v>
      </c>
      <c r="D2" s="236"/>
      <c r="E2" s="237" t="s">
        <v>262</v>
      </c>
      <c r="G2" s="237"/>
      <c r="I2" s="238" t="s">
        <v>37</v>
      </c>
      <c r="W2" s="553"/>
      <c r="X2" s="239"/>
    </row>
    <row r="3" spans="1:27" ht="16.2" x14ac:dyDescent="0.2">
      <c r="C3" s="237"/>
      <c r="G3" s="237"/>
      <c r="H3" s="237"/>
      <c r="W3" s="553"/>
    </row>
    <row r="4" spans="1:27" x14ac:dyDescent="0.2">
      <c r="K4" s="240" t="s">
        <v>38</v>
      </c>
      <c r="L4" s="240"/>
      <c r="M4" s="240"/>
      <c r="N4" s="240"/>
      <c r="O4" s="532"/>
      <c r="P4" s="532"/>
      <c r="Q4" s="532"/>
      <c r="R4" s="532"/>
      <c r="S4" s="532"/>
      <c r="T4" s="532"/>
      <c r="U4" s="532"/>
      <c r="V4" s="532"/>
      <c r="W4" s="553"/>
    </row>
    <row r="5" spans="1:27" x14ac:dyDescent="0.2">
      <c r="A5" s="241"/>
      <c r="W5" s="553"/>
    </row>
    <row r="6" spans="1:27" x14ac:dyDescent="0.2">
      <c r="B6" s="242" t="s">
        <v>236</v>
      </c>
      <c r="C6" s="533" t="s">
        <v>845</v>
      </c>
      <c r="D6" s="533"/>
      <c r="E6" s="533"/>
      <c r="F6" s="533"/>
      <c r="G6" s="533"/>
      <c r="H6" s="533"/>
      <c r="I6" s="533"/>
      <c r="J6" s="533"/>
      <c r="K6" s="533"/>
      <c r="L6" s="533"/>
      <c r="M6" s="533"/>
      <c r="N6" s="533"/>
      <c r="O6" s="533"/>
      <c r="P6" s="243"/>
      <c r="R6" s="244" t="s">
        <v>271</v>
      </c>
      <c r="T6" s="244" t="s">
        <v>270</v>
      </c>
      <c r="V6" s="245" t="s">
        <v>269</v>
      </c>
      <c r="W6" s="553"/>
    </row>
    <row r="7" spans="1:27" ht="13.8" thickBot="1" x14ac:dyDescent="0.25">
      <c r="W7" s="553"/>
    </row>
    <row r="8" spans="1:27" ht="15" customHeight="1" x14ac:dyDescent="0.2">
      <c r="A8" s="528" t="s">
        <v>194</v>
      </c>
      <c r="B8" s="530" t="s">
        <v>266</v>
      </c>
      <c r="C8" s="530" t="s">
        <v>267</v>
      </c>
      <c r="D8" s="246"/>
      <c r="E8" s="247"/>
      <c r="F8" s="247" t="s">
        <v>295</v>
      </c>
      <c r="G8" s="247"/>
      <c r="H8" s="248"/>
      <c r="I8" s="535" t="s">
        <v>268</v>
      </c>
      <c r="J8" s="536"/>
      <c r="K8" s="536"/>
      <c r="L8" s="536"/>
      <c r="M8" s="536"/>
      <c r="N8" s="537"/>
      <c r="O8" s="554" t="s">
        <v>39</v>
      </c>
      <c r="P8" s="537"/>
      <c r="Q8" s="554" t="s">
        <v>235</v>
      </c>
      <c r="R8" s="537"/>
      <c r="S8" s="555" t="s">
        <v>41</v>
      </c>
      <c r="T8" s="557" t="s">
        <v>274</v>
      </c>
      <c r="U8" s="558"/>
      <c r="V8" s="561" t="s">
        <v>141</v>
      </c>
      <c r="W8" s="553"/>
    </row>
    <row r="9" spans="1:27" ht="15" customHeight="1" x14ac:dyDescent="0.2">
      <c r="A9" s="529"/>
      <c r="B9" s="531"/>
      <c r="C9" s="531"/>
      <c r="D9" s="249" t="s">
        <v>43</v>
      </c>
      <c r="E9" s="250" t="s">
        <v>44</v>
      </c>
      <c r="F9" s="250" t="s">
        <v>45</v>
      </c>
      <c r="G9" s="250" t="s">
        <v>46</v>
      </c>
      <c r="H9" s="250" t="s">
        <v>263</v>
      </c>
      <c r="I9" s="251" t="s">
        <v>688</v>
      </c>
      <c r="J9" s="249" t="s">
        <v>321</v>
      </c>
      <c r="K9" s="249" t="s">
        <v>322</v>
      </c>
      <c r="L9" s="249" t="s">
        <v>323</v>
      </c>
      <c r="M9" s="249" t="s">
        <v>48</v>
      </c>
      <c r="N9" s="252" t="s">
        <v>324</v>
      </c>
      <c r="O9" s="253" t="s">
        <v>49</v>
      </c>
      <c r="P9" s="254" t="s">
        <v>264</v>
      </c>
      <c r="Q9" s="255" t="s">
        <v>50</v>
      </c>
      <c r="R9" s="252" t="s">
        <v>264</v>
      </c>
      <c r="S9" s="556"/>
      <c r="T9" s="256" t="s">
        <v>273</v>
      </c>
      <c r="U9" s="257" t="s">
        <v>71</v>
      </c>
      <c r="V9" s="562"/>
      <c r="W9" s="553"/>
      <c r="X9" s="231" t="s">
        <v>685</v>
      </c>
    </row>
    <row r="10" spans="1:27" ht="30" customHeight="1" x14ac:dyDescent="0.2">
      <c r="A10" s="258">
        <v>1</v>
      </c>
      <c r="B10" s="259"/>
      <c r="C10" s="260"/>
      <c r="D10" s="261" t="s">
        <v>684</v>
      </c>
      <c r="E10" s="261" t="s">
        <v>684</v>
      </c>
      <c r="F10" s="261" t="s">
        <v>684</v>
      </c>
      <c r="G10" s="261" t="s">
        <v>684</v>
      </c>
      <c r="H10" s="261" t="s">
        <v>684</v>
      </c>
      <c r="I10" s="262"/>
      <c r="J10" s="263"/>
      <c r="K10" s="263"/>
      <c r="L10" s="262">
        <f>I10*25</f>
        <v>0</v>
      </c>
      <c r="M10" s="264"/>
      <c r="N10" s="265">
        <f>L10*M10</f>
        <v>0</v>
      </c>
      <c r="O10" s="266"/>
      <c r="P10" s="267">
        <f>O10*750</f>
        <v>0</v>
      </c>
      <c r="Q10" s="268"/>
      <c r="R10" s="265">
        <f>Q10*7260</f>
        <v>0</v>
      </c>
      <c r="S10" s="266">
        <f>N10+P10+R10</f>
        <v>0</v>
      </c>
      <c r="T10" s="269" t="s">
        <v>272</v>
      </c>
      <c r="U10" s="270"/>
      <c r="V10" s="271"/>
      <c r="W10" s="553"/>
      <c r="X10" s="272" t="s">
        <v>294</v>
      </c>
      <c r="Y10" s="273"/>
      <c r="Z10" s="273"/>
      <c r="AA10" s="273"/>
    </row>
    <row r="11" spans="1:27" ht="30" customHeight="1" x14ac:dyDescent="0.2">
      <c r="A11" s="258">
        <v>2</v>
      </c>
      <c r="B11" s="259"/>
      <c r="C11" s="260"/>
      <c r="D11" s="261" t="s">
        <v>684</v>
      </c>
      <c r="E11" s="261" t="s">
        <v>684</v>
      </c>
      <c r="F11" s="261" t="s">
        <v>684</v>
      </c>
      <c r="G11" s="261" t="s">
        <v>684</v>
      </c>
      <c r="H11" s="261" t="s">
        <v>684</v>
      </c>
      <c r="I11" s="262"/>
      <c r="J11" s="263"/>
      <c r="K11" s="263"/>
      <c r="L11" s="262">
        <f t="shared" ref="L11:L19" si="0">I11*25</f>
        <v>0</v>
      </c>
      <c r="M11" s="264"/>
      <c r="N11" s="265">
        <f t="shared" ref="N11:N19" si="1">L11*M11</f>
        <v>0</v>
      </c>
      <c r="O11" s="266"/>
      <c r="P11" s="267">
        <f t="shared" ref="P11:P19" si="2">O11*750</f>
        <v>0</v>
      </c>
      <c r="Q11" s="268"/>
      <c r="R11" s="265">
        <f t="shared" ref="R11:R19" si="3">Q11*7260</f>
        <v>0</v>
      </c>
      <c r="S11" s="266">
        <f t="shared" ref="S11:S19" si="4">N11+P11+R11</f>
        <v>0</v>
      </c>
      <c r="T11" s="269" t="s">
        <v>272</v>
      </c>
      <c r="U11" s="274"/>
      <c r="V11" s="271"/>
      <c r="W11" s="553"/>
      <c r="X11" s="231" t="s">
        <v>293</v>
      </c>
      <c r="Y11" s="273"/>
      <c r="Z11" s="273"/>
      <c r="AA11" s="273"/>
    </row>
    <row r="12" spans="1:27" ht="30" customHeight="1" x14ac:dyDescent="0.2">
      <c r="A12" s="258">
        <v>3</v>
      </c>
      <c r="B12" s="259"/>
      <c r="C12" s="260"/>
      <c r="D12" s="261" t="s">
        <v>684</v>
      </c>
      <c r="E12" s="261" t="s">
        <v>684</v>
      </c>
      <c r="F12" s="261" t="s">
        <v>684</v>
      </c>
      <c r="G12" s="261" t="s">
        <v>684</v>
      </c>
      <c r="H12" s="261" t="s">
        <v>684</v>
      </c>
      <c r="I12" s="262"/>
      <c r="J12" s="263"/>
      <c r="K12" s="263"/>
      <c r="L12" s="262">
        <f t="shared" si="0"/>
        <v>0</v>
      </c>
      <c r="M12" s="264"/>
      <c r="N12" s="265">
        <f t="shared" si="1"/>
        <v>0</v>
      </c>
      <c r="O12" s="266"/>
      <c r="P12" s="267">
        <f t="shared" si="2"/>
        <v>0</v>
      </c>
      <c r="Q12" s="268"/>
      <c r="R12" s="265">
        <f t="shared" si="3"/>
        <v>0</v>
      </c>
      <c r="S12" s="266">
        <f t="shared" si="4"/>
        <v>0</v>
      </c>
      <c r="T12" s="269" t="s">
        <v>272</v>
      </c>
      <c r="U12" s="274"/>
      <c r="V12" s="271"/>
      <c r="W12" s="553"/>
      <c r="X12" s="231" t="s">
        <v>686</v>
      </c>
    </row>
    <row r="13" spans="1:27" ht="30" customHeight="1" x14ac:dyDescent="0.2">
      <c r="A13" s="258">
        <v>4</v>
      </c>
      <c r="B13" s="259"/>
      <c r="C13" s="260"/>
      <c r="D13" s="261" t="s">
        <v>684</v>
      </c>
      <c r="E13" s="261" t="s">
        <v>684</v>
      </c>
      <c r="F13" s="261" t="s">
        <v>684</v>
      </c>
      <c r="G13" s="261" t="s">
        <v>684</v>
      </c>
      <c r="H13" s="261" t="s">
        <v>684</v>
      </c>
      <c r="I13" s="262"/>
      <c r="J13" s="263"/>
      <c r="K13" s="263"/>
      <c r="L13" s="262">
        <f t="shared" si="0"/>
        <v>0</v>
      </c>
      <c r="M13" s="264"/>
      <c r="N13" s="265">
        <f t="shared" si="1"/>
        <v>0</v>
      </c>
      <c r="O13" s="266"/>
      <c r="P13" s="267">
        <f t="shared" si="2"/>
        <v>0</v>
      </c>
      <c r="Q13" s="268"/>
      <c r="R13" s="265">
        <f t="shared" si="3"/>
        <v>0</v>
      </c>
      <c r="S13" s="266">
        <f t="shared" si="4"/>
        <v>0</v>
      </c>
      <c r="T13" s="269" t="s">
        <v>272</v>
      </c>
      <c r="U13" s="274"/>
      <c r="V13" s="271"/>
      <c r="W13" s="553"/>
    </row>
    <row r="14" spans="1:27" ht="30" customHeight="1" x14ac:dyDescent="0.2">
      <c r="A14" s="258">
        <v>5</v>
      </c>
      <c r="B14" s="259"/>
      <c r="C14" s="260"/>
      <c r="D14" s="261" t="s">
        <v>684</v>
      </c>
      <c r="E14" s="261" t="s">
        <v>684</v>
      </c>
      <c r="F14" s="261" t="s">
        <v>684</v>
      </c>
      <c r="G14" s="261" t="s">
        <v>684</v>
      </c>
      <c r="H14" s="261" t="s">
        <v>684</v>
      </c>
      <c r="I14" s="262"/>
      <c r="J14" s="263"/>
      <c r="K14" s="263"/>
      <c r="L14" s="262">
        <f t="shared" si="0"/>
        <v>0</v>
      </c>
      <c r="M14" s="264"/>
      <c r="N14" s="265">
        <f t="shared" si="1"/>
        <v>0</v>
      </c>
      <c r="O14" s="266"/>
      <c r="P14" s="267">
        <f t="shared" si="2"/>
        <v>0</v>
      </c>
      <c r="Q14" s="268"/>
      <c r="R14" s="265">
        <f t="shared" si="3"/>
        <v>0</v>
      </c>
      <c r="S14" s="266">
        <f t="shared" si="4"/>
        <v>0</v>
      </c>
      <c r="T14" s="269" t="s">
        <v>272</v>
      </c>
      <c r="U14" s="274"/>
      <c r="V14" s="271"/>
      <c r="W14" s="553"/>
    </row>
    <row r="15" spans="1:27" ht="30" customHeight="1" x14ac:dyDescent="0.2">
      <c r="A15" s="258">
        <v>6</v>
      </c>
      <c r="B15" s="259"/>
      <c r="C15" s="260"/>
      <c r="D15" s="261" t="s">
        <v>684</v>
      </c>
      <c r="E15" s="261" t="s">
        <v>684</v>
      </c>
      <c r="F15" s="261" t="s">
        <v>684</v>
      </c>
      <c r="G15" s="261" t="s">
        <v>684</v>
      </c>
      <c r="H15" s="261" t="s">
        <v>684</v>
      </c>
      <c r="I15" s="262"/>
      <c r="J15" s="263"/>
      <c r="K15" s="263"/>
      <c r="L15" s="262">
        <f t="shared" si="0"/>
        <v>0</v>
      </c>
      <c r="M15" s="264"/>
      <c r="N15" s="265">
        <f t="shared" si="1"/>
        <v>0</v>
      </c>
      <c r="O15" s="266"/>
      <c r="P15" s="267">
        <f t="shared" si="2"/>
        <v>0</v>
      </c>
      <c r="Q15" s="268"/>
      <c r="R15" s="265">
        <f t="shared" si="3"/>
        <v>0</v>
      </c>
      <c r="S15" s="266">
        <f t="shared" si="4"/>
        <v>0</v>
      </c>
      <c r="T15" s="269" t="s">
        <v>272</v>
      </c>
      <c r="U15" s="274"/>
      <c r="V15" s="271"/>
      <c r="W15" s="553"/>
    </row>
    <row r="16" spans="1:27" ht="30" customHeight="1" x14ac:dyDescent="0.2">
      <c r="A16" s="258">
        <v>7</v>
      </c>
      <c r="B16" s="259"/>
      <c r="C16" s="260"/>
      <c r="D16" s="261" t="s">
        <v>684</v>
      </c>
      <c r="E16" s="261" t="s">
        <v>684</v>
      </c>
      <c r="F16" s="261" t="s">
        <v>684</v>
      </c>
      <c r="G16" s="261" t="s">
        <v>684</v>
      </c>
      <c r="H16" s="261" t="s">
        <v>684</v>
      </c>
      <c r="I16" s="262"/>
      <c r="J16" s="263"/>
      <c r="K16" s="263"/>
      <c r="L16" s="262">
        <f t="shared" si="0"/>
        <v>0</v>
      </c>
      <c r="M16" s="264"/>
      <c r="N16" s="265">
        <f t="shared" si="1"/>
        <v>0</v>
      </c>
      <c r="O16" s="266"/>
      <c r="P16" s="267">
        <f t="shared" si="2"/>
        <v>0</v>
      </c>
      <c r="Q16" s="268"/>
      <c r="R16" s="265">
        <f t="shared" si="3"/>
        <v>0</v>
      </c>
      <c r="S16" s="266">
        <f t="shared" si="4"/>
        <v>0</v>
      </c>
      <c r="T16" s="269" t="s">
        <v>272</v>
      </c>
      <c r="U16" s="274"/>
      <c r="V16" s="271"/>
      <c r="W16" s="553"/>
    </row>
    <row r="17" spans="1:24" ht="30" customHeight="1" x14ac:dyDescent="0.2">
      <c r="A17" s="258">
        <v>8</v>
      </c>
      <c r="B17" s="259"/>
      <c r="C17" s="260"/>
      <c r="D17" s="261" t="s">
        <v>684</v>
      </c>
      <c r="E17" s="261" t="s">
        <v>684</v>
      </c>
      <c r="F17" s="261" t="s">
        <v>684</v>
      </c>
      <c r="G17" s="261" t="s">
        <v>684</v>
      </c>
      <c r="H17" s="261" t="s">
        <v>684</v>
      </c>
      <c r="I17" s="262"/>
      <c r="J17" s="263"/>
      <c r="K17" s="263"/>
      <c r="L17" s="262">
        <f t="shared" si="0"/>
        <v>0</v>
      </c>
      <c r="M17" s="264"/>
      <c r="N17" s="265">
        <f t="shared" si="1"/>
        <v>0</v>
      </c>
      <c r="O17" s="266"/>
      <c r="P17" s="267">
        <f t="shared" si="2"/>
        <v>0</v>
      </c>
      <c r="Q17" s="268"/>
      <c r="R17" s="265">
        <f t="shared" si="3"/>
        <v>0</v>
      </c>
      <c r="S17" s="266">
        <f t="shared" si="4"/>
        <v>0</v>
      </c>
      <c r="T17" s="269" t="s">
        <v>272</v>
      </c>
      <c r="U17" s="274"/>
      <c r="V17" s="271"/>
      <c r="W17" s="553"/>
    </row>
    <row r="18" spans="1:24" ht="30" customHeight="1" x14ac:dyDescent="0.2">
      <c r="A18" s="258">
        <v>9</v>
      </c>
      <c r="B18" s="259"/>
      <c r="C18" s="260"/>
      <c r="D18" s="261" t="s">
        <v>684</v>
      </c>
      <c r="E18" s="261" t="s">
        <v>684</v>
      </c>
      <c r="F18" s="261" t="s">
        <v>684</v>
      </c>
      <c r="G18" s="261" t="s">
        <v>684</v>
      </c>
      <c r="H18" s="261" t="s">
        <v>684</v>
      </c>
      <c r="I18" s="262"/>
      <c r="J18" s="263"/>
      <c r="K18" s="263"/>
      <c r="L18" s="262">
        <f t="shared" si="0"/>
        <v>0</v>
      </c>
      <c r="M18" s="264"/>
      <c r="N18" s="265">
        <f t="shared" si="1"/>
        <v>0</v>
      </c>
      <c r="O18" s="266"/>
      <c r="P18" s="267">
        <f t="shared" si="2"/>
        <v>0</v>
      </c>
      <c r="Q18" s="268"/>
      <c r="R18" s="265">
        <f t="shared" si="3"/>
        <v>0</v>
      </c>
      <c r="S18" s="266">
        <f t="shared" si="4"/>
        <v>0</v>
      </c>
      <c r="T18" s="269" t="s">
        <v>272</v>
      </c>
      <c r="U18" s="274"/>
      <c r="V18" s="271"/>
      <c r="W18" s="553"/>
    </row>
    <row r="19" spans="1:24" ht="30" customHeight="1" x14ac:dyDescent="0.2">
      <c r="A19" s="258">
        <v>10</v>
      </c>
      <c r="B19" s="259"/>
      <c r="C19" s="260"/>
      <c r="D19" s="261" t="s">
        <v>684</v>
      </c>
      <c r="E19" s="261" t="s">
        <v>684</v>
      </c>
      <c r="F19" s="261" t="s">
        <v>684</v>
      </c>
      <c r="G19" s="261" t="s">
        <v>684</v>
      </c>
      <c r="H19" s="261" t="s">
        <v>684</v>
      </c>
      <c r="I19" s="262"/>
      <c r="J19" s="263"/>
      <c r="K19" s="263"/>
      <c r="L19" s="262">
        <f t="shared" si="0"/>
        <v>0</v>
      </c>
      <c r="M19" s="264"/>
      <c r="N19" s="265">
        <f t="shared" si="1"/>
        <v>0</v>
      </c>
      <c r="O19" s="266"/>
      <c r="P19" s="267">
        <f t="shared" si="2"/>
        <v>0</v>
      </c>
      <c r="Q19" s="268"/>
      <c r="R19" s="265">
        <f t="shared" si="3"/>
        <v>0</v>
      </c>
      <c r="S19" s="266">
        <f t="shared" si="4"/>
        <v>0</v>
      </c>
      <c r="T19" s="269" t="s">
        <v>272</v>
      </c>
      <c r="U19" s="274"/>
      <c r="V19" s="271"/>
      <c r="W19" s="553"/>
    </row>
    <row r="20" spans="1:24" ht="18" customHeight="1" thickBot="1" x14ac:dyDescent="0.25">
      <c r="A20" s="275"/>
      <c r="B20" s="276"/>
      <c r="C20" s="277"/>
      <c r="D20" s="278"/>
      <c r="E20" s="278"/>
      <c r="F20" s="278"/>
      <c r="G20" s="278"/>
      <c r="H20" s="278"/>
      <c r="I20" s="279"/>
      <c r="J20" s="279"/>
      <c r="K20" s="279" t="s">
        <v>265</v>
      </c>
      <c r="L20" s="280"/>
      <c r="M20" s="281"/>
      <c r="N20" s="279"/>
      <c r="O20" s="282"/>
      <c r="P20" s="283"/>
      <c r="Q20" s="282"/>
      <c r="R20" s="283"/>
      <c r="S20" s="284"/>
      <c r="T20" s="285"/>
      <c r="U20" s="286"/>
      <c r="V20" s="287"/>
      <c r="W20" s="553"/>
    </row>
    <row r="21" spans="1:24" ht="13.5" customHeight="1" x14ac:dyDescent="0.15">
      <c r="A21" s="288" t="s">
        <v>690</v>
      </c>
      <c r="B21" s="289"/>
      <c r="C21" s="243"/>
      <c r="D21" s="243"/>
      <c r="E21" s="243"/>
      <c r="F21" s="243"/>
      <c r="G21" s="243"/>
      <c r="H21" s="243"/>
      <c r="I21" s="243"/>
      <c r="J21" s="243"/>
      <c r="K21" s="243"/>
      <c r="L21" s="243"/>
      <c r="M21" s="243"/>
      <c r="N21" s="243"/>
      <c r="O21" s="243"/>
      <c r="P21" s="243"/>
      <c r="Q21" s="243"/>
      <c r="R21" s="290"/>
      <c r="S21" s="243"/>
      <c r="T21" s="243"/>
      <c r="U21" s="243"/>
      <c r="V21" s="243"/>
    </row>
    <row r="22" spans="1:24" x14ac:dyDescent="0.15">
      <c r="A22" s="291" t="s">
        <v>689</v>
      </c>
      <c r="B22" s="289"/>
      <c r="C22" s="243"/>
      <c r="D22" s="243"/>
      <c r="E22" s="243"/>
      <c r="F22" s="243"/>
      <c r="G22" s="243"/>
      <c r="H22" s="243"/>
      <c r="I22" s="243"/>
      <c r="J22" s="243"/>
      <c r="K22" s="243"/>
      <c r="L22" s="243"/>
      <c r="M22" s="243"/>
      <c r="N22" s="243"/>
      <c r="O22" s="243"/>
      <c r="P22" s="243"/>
      <c r="Q22" s="243"/>
      <c r="R22" s="290"/>
      <c r="S22" s="243"/>
      <c r="T22" s="243"/>
      <c r="U22" s="243"/>
      <c r="V22" s="243"/>
    </row>
    <row r="23" spans="1:24" x14ac:dyDescent="0.15">
      <c r="A23" s="292" t="s">
        <v>834</v>
      </c>
      <c r="R23" s="290"/>
      <c r="S23" s="243"/>
      <c r="T23" s="243"/>
      <c r="U23" s="243"/>
    </row>
    <row r="24" spans="1:24" x14ac:dyDescent="0.2">
      <c r="A24" s="241"/>
    </row>
    <row r="25" spans="1:24" x14ac:dyDescent="0.2">
      <c r="A25" s="293"/>
      <c r="B25" s="293"/>
      <c r="C25" s="294"/>
      <c r="D25" s="294"/>
      <c r="E25" s="294"/>
      <c r="F25" s="294"/>
      <c r="G25" s="294"/>
      <c r="H25" s="294"/>
      <c r="I25" s="294"/>
      <c r="J25" s="294"/>
      <c r="K25" s="294"/>
      <c r="L25" s="294"/>
      <c r="M25" s="294"/>
      <c r="N25" s="294"/>
      <c r="O25" s="294"/>
      <c r="P25" s="294"/>
      <c r="Q25" s="294"/>
      <c r="R25" s="294"/>
      <c r="S25" s="294"/>
      <c r="T25" s="294"/>
      <c r="U25" s="294"/>
      <c r="V25" s="294"/>
    </row>
    <row r="26" spans="1:24" x14ac:dyDescent="0.2">
      <c r="A26" s="295" t="s">
        <v>763</v>
      </c>
      <c r="B26" s="243"/>
      <c r="C26" s="295"/>
      <c r="D26" s="295" t="s">
        <v>588</v>
      </c>
      <c r="E26" s="243"/>
      <c r="F26" s="243"/>
      <c r="G26" s="243"/>
      <c r="H26" s="243"/>
      <c r="I26" s="296"/>
      <c r="J26" s="243"/>
      <c r="K26" s="243"/>
      <c r="L26" s="243"/>
      <c r="M26" s="243"/>
      <c r="N26" s="243"/>
      <c r="O26" s="243"/>
      <c r="P26" s="243"/>
      <c r="Q26" s="243"/>
      <c r="R26" s="243"/>
      <c r="S26" s="243"/>
      <c r="T26" s="243"/>
      <c r="U26" s="243"/>
      <c r="V26" s="243"/>
      <c r="W26" s="243"/>
    </row>
    <row r="27" spans="1:24" ht="19.2" x14ac:dyDescent="0.2">
      <c r="A27" s="243"/>
      <c r="B27" s="243"/>
      <c r="C27" s="297" t="s">
        <v>367</v>
      </c>
      <c r="D27" s="298"/>
      <c r="E27" s="299" t="s">
        <v>262</v>
      </c>
      <c r="F27" s="243"/>
      <c r="G27" s="299"/>
      <c r="H27" s="243"/>
      <c r="I27" s="300" t="s">
        <v>37</v>
      </c>
      <c r="J27" s="243"/>
      <c r="K27" s="243"/>
      <c r="L27" s="243"/>
      <c r="M27" s="243"/>
      <c r="N27" s="243"/>
      <c r="O27" s="243"/>
      <c r="P27" s="243"/>
      <c r="Q27" s="243"/>
      <c r="R27" s="243"/>
      <c r="S27" s="243"/>
      <c r="T27" s="243"/>
      <c r="U27" s="243"/>
      <c r="V27" s="243"/>
      <c r="W27" s="243"/>
      <c r="X27" s="239"/>
    </row>
    <row r="28" spans="1:24" ht="16.2" x14ac:dyDescent="0.2">
      <c r="A28" s="243"/>
      <c r="B28" s="243"/>
      <c r="C28" s="299"/>
      <c r="D28" s="243"/>
      <c r="E28" s="243"/>
      <c r="F28" s="243"/>
      <c r="G28" s="299"/>
      <c r="H28" s="299"/>
      <c r="I28" s="296"/>
      <c r="J28" s="243"/>
      <c r="K28" s="243"/>
      <c r="L28" s="243"/>
      <c r="M28" s="243"/>
      <c r="N28" s="243"/>
      <c r="O28" s="243"/>
      <c r="P28" s="243"/>
      <c r="Q28" s="243"/>
      <c r="R28" s="243"/>
      <c r="S28" s="243"/>
      <c r="T28" s="243"/>
      <c r="U28" s="243"/>
      <c r="V28" s="243"/>
      <c r="W28" s="243"/>
    </row>
    <row r="29" spans="1:24" x14ac:dyDescent="0.2">
      <c r="A29" s="243"/>
      <c r="B29" s="243"/>
      <c r="C29" s="243"/>
      <c r="D29" s="243"/>
      <c r="E29" s="243"/>
      <c r="F29" s="243"/>
      <c r="G29" s="243"/>
      <c r="H29" s="243"/>
      <c r="I29" s="243"/>
      <c r="J29" s="243"/>
      <c r="K29" s="240" t="s">
        <v>38</v>
      </c>
      <c r="L29" s="240"/>
      <c r="M29" s="240"/>
      <c r="N29" s="240"/>
      <c r="O29" s="563" t="s">
        <v>869</v>
      </c>
      <c r="P29" s="563"/>
      <c r="Q29" s="563"/>
      <c r="R29" s="563"/>
      <c r="S29" s="563"/>
      <c r="T29" s="563"/>
      <c r="U29" s="563"/>
      <c r="V29" s="563"/>
      <c r="W29" s="243"/>
    </row>
    <row r="30" spans="1:24" x14ac:dyDescent="0.2">
      <c r="A30" s="241"/>
      <c r="B30" s="243"/>
      <c r="C30" s="243"/>
      <c r="D30" s="243"/>
      <c r="E30" s="243"/>
      <c r="F30" s="243"/>
      <c r="G30" s="243"/>
      <c r="H30" s="243"/>
      <c r="I30" s="243"/>
      <c r="J30" s="243"/>
      <c r="K30" s="243"/>
      <c r="L30" s="243"/>
      <c r="M30" s="243"/>
      <c r="N30" s="243"/>
      <c r="O30" s="243"/>
      <c r="P30" s="243"/>
      <c r="Q30" s="243"/>
      <c r="R30" s="243"/>
      <c r="S30" s="243"/>
      <c r="T30" s="243"/>
      <c r="U30" s="243"/>
      <c r="V30" s="243"/>
      <c r="W30" s="243"/>
    </row>
    <row r="31" spans="1:24" x14ac:dyDescent="0.2">
      <c r="A31" s="243"/>
      <c r="B31" s="242" t="s">
        <v>236</v>
      </c>
      <c r="C31" s="534" t="s">
        <v>870</v>
      </c>
      <c r="D31" s="534"/>
      <c r="E31" s="534"/>
      <c r="F31" s="534"/>
      <c r="G31" s="534"/>
      <c r="H31" s="534"/>
      <c r="I31" s="534"/>
      <c r="J31" s="534"/>
      <c r="K31" s="534"/>
      <c r="L31" s="534"/>
      <c r="M31" s="534"/>
      <c r="N31" s="534"/>
      <c r="O31" s="534"/>
      <c r="P31" s="241"/>
      <c r="Q31" s="243"/>
      <c r="R31" s="301" t="s">
        <v>271</v>
      </c>
      <c r="S31" s="295">
        <v>3</v>
      </c>
      <c r="T31" s="301" t="s">
        <v>270</v>
      </c>
      <c r="U31" s="295">
        <v>1</v>
      </c>
      <c r="V31" s="302" t="s">
        <v>269</v>
      </c>
      <c r="W31" s="243"/>
    </row>
    <row r="32" spans="1:24" ht="13.8" thickBot="1" x14ac:dyDescent="0.25">
      <c r="A32" s="243"/>
      <c r="B32" s="243"/>
      <c r="C32" s="243"/>
      <c r="D32" s="243"/>
      <c r="E32" s="243"/>
      <c r="F32" s="243"/>
      <c r="G32" s="243"/>
      <c r="H32" s="243"/>
      <c r="I32" s="296"/>
      <c r="J32" s="243"/>
      <c r="K32" s="243"/>
      <c r="L32" s="243"/>
      <c r="M32" s="243"/>
      <c r="N32" s="243"/>
      <c r="O32" s="243"/>
      <c r="P32" s="243"/>
      <c r="Q32" s="243"/>
      <c r="R32" s="243"/>
      <c r="S32" s="243"/>
      <c r="T32" s="243"/>
      <c r="U32" s="243"/>
      <c r="V32" s="243"/>
      <c r="W32" s="243"/>
    </row>
    <row r="33" spans="1:26" ht="15" customHeight="1" x14ac:dyDescent="0.2">
      <c r="A33" s="538" t="s">
        <v>194</v>
      </c>
      <c r="B33" s="540" t="s">
        <v>266</v>
      </c>
      <c r="C33" s="542" t="s">
        <v>267</v>
      </c>
      <c r="D33" s="303"/>
      <c r="E33" s="304"/>
      <c r="F33" s="247" t="s">
        <v>295</v>
      </c>
      <c r="G33" s="304"/>
      <c r="H33" s="305"/>
      <c r="I33" s="544" t="s">
        <v>268</v>
      </c>
      <c r="J33" s="544"/>
      <c r="K33" s="544"/>
      <c r="L33" s="544"/>
      <c r="M33" s="544"/>
      <c r="N33" s="545"/>
      <c r="O33" s="548" t="s">
        <v>39</v>
      </c>
      <c r="P33" s="549"/>
      <c r="Q33" s="552" t="s">
        <v>235</v>
      </c>
      <c r="R33" s="545"/>
      <c r="S33" s="546" t="s">
        <v>41</v>
      </c>
      <c r="T33" s="557" t="s">
        <v>274</v>
      </c>
      <c r="U33" s="558"/>
      <c r="V33" s="559" t="s">
        <v>141</v>
      </c>
      <c r="W33" s="243"/>
    </row>
    <row r="34" spans="1:26" ht="15" customHeight="1" x14ac:dyDescent="0.2">
      <c r="A34" s="539"/>
      <c r="B34" s="541"/>
      <c r="C34" s="543"/>
      <c r="D34" s="249" t="s">
        <v>43</v>
      </c>
      <c r="E34" s="250" t="s">
        <v>44</v>
      </c>
      <c r="F34" s="250" t="s">
        <v>45</v>
      </c>
      <c r="G34" s="250" t="s">
        <v>46</v>
      </c>
      <c r="H34" s="250" t="s">
        <v>263</v>
      </c>
      <c r="I34" s="251" t="s">
        <v>688</v>
      </c>
      <c r="J34" s="249" t="s">
        <v>321</v>
      </c>
      <c r="K34" s="249" t="s">
        <v>322</v>
      </c>
      <c r="L34" s="249" t="s">
        <v>323</v>
      </c>
      <c r="M34" s="306" t="s">
        <v>48</v>
      </c>
      <c r="N34" s="252" t="s">
        <v>324</v>
      </c>
      <c r="O34" s="307" t="s">
        <v>49</v>
      </c>
      <c r="P34" s="308" t="s">
        <v>264</v>
      </c>
      <c r="Q34" s="309" t="s">
        <v>276</v>
      </c>
      <c r="R34" s="310" t="s">
        <v>264</v>
      </c>
      <c r="S34" s="547"/>
      <c r="T34" s="256" t="s">
        <v>273</v>
      </c>
      <c r="U34" s="257" t="s">
        <v>71</v>
      </c>
      <c r="V34" s="560"/>
      <c r="W34" s="243"/>
    </row>
    <row r="35" spans="1:26" ht="30" customHeight="1" x14ac:dyDescent="0.2">
      <c r="A35" s="258">
        <v>1</v>
      </c>
      <c r="B35" s="311" t="s">
        <v>325</v>
      </c>
      <c r="C35" s="312" t="s">
        <v>415</v>
      </c>
      <c r="D35" s="312" t="s">
        <v>685</v>
      </c>
      <c r="E35" s="312" t="s">
        <v>685</v>
      </c>
      <c r="F35" s="313" t="s">
        <v>293</v>
      </c>
      <c r="G35" s="313" t="s">
        <v>293</v>
      </c>
      <c r="H35" s="313" t="s">
        <v>293</v>
      </c>
      <c r="I35" s="314" t="s">
        <v>326</v>
      </c>
      <c r="J35" s="315" t="s">
        <v>327</v>
      </c>
      <c r="K35" s="312" t="s">
        <v>208</v>
      </c>
      <c r="L35" s="314">
        <v>3900</v>
      </c>
      <c r="M35" s="312">
        <v>3</v>
      </c>
      <c r="N35" s="316">
        <f>L35*M35</f>
        <v>11700</v>
      </c>
      <c r="O35" s="317">
        <v>3</v>
      </c>
      <c r="P35" s="318">
        <v>2250</v>
      </c>
      <c r="Q35" s="319"/>
      <c r="R35" s="316">
        <v>0</v>
      </c>
      <c r="S35" s="320">
        <f>N35+P35+R35</f>
        <v>13950</v>
      </c>
      <c r="T35" s="321" t="s">
        <v>370</v>
      </c>
      <c r="U35" s="322"/>
      <c r="V35" s="323"/>
      <c r="W35" s="243"/>
    </row>
    <row r="36" spans="1:26" ht="30" customHeight="1" x14ac:dyDescent="0.2">
      <c r="A36" s="258">
        <v>2</v>
      </c>
      <c r="B36" s="311" t="s">
        <v>209</v>
      </c>
      <c r="C36" s="312" t="s">
        <v>420</v>
      </c>
      <c r="D36" s="313" t="s">
        <v>293</v>
      </c>
      <c r="E36" s="313" t="s">
        <v>293</v>
      </c>
      <c r="F36" s="313" t="s">
        <v>293</v>
      </c>
      <c r="G36" s="313" t="s">
        <v>293</v>
      </c>
      <c r="H36" s="313" t="s">
        <v>293</v>
      </c>
      <c r="I36" s="314">
        <v>135</v>
      </c>
      <c r="J36" s="315" t="s">
        <v>210</v>
      </c>
      <c r="K36" s="312" t="s">
        <v>208</v>
      </c>
      <c r="L36" s="314">
        <v>3375</v>
      </c>
      <c r="M36" s="312">
        <v>1</v>
      </c>
      <c r="N36" s="316">
        <v>3375</v>
      </c>
      <c r="O36" s="317">
        <v>5</v>
      </c>
      <c r="P36" s="318">
        <v>3750</v>
      </c>
      <c r="Q36" s="319">
        <v>4</v>
      </c>
      <c r="R36" s="316">
        <v>29040</v>
      </c>
      <c r="S36" s="320">
        <f>N36+P36+R36</f>
        <v>36165</v>
      </c>
      <c r="T36" s="321" t="s">
        <v>371</v>
      </c>
      <c r="U36" s="324"/>
      <c r="V36" s="323" t="s">
        <v>211</v>
      </c>
      <c r="W36" s="243"/>
      <c r="Z36" s="325"/>
    </row>
    <row r="37" spans="1:26" ht="30" customHeight="1" x14ac:dyDescent="0.2">
      <c r="A37" s="258">
        <v>3</v>
      </c>
      <c r="B37" s="311" t="s">
        <v>212</v>
      </c>
      <c r="C37" s="312" t="s">
        <v>421</v>
      </c>
      <c r="D37" s="312" t="s">
        <v>685</v>
      </c>
      <c r="E37" s="313" t="s">
        <v>293</v>
      </c>
      <c r="F37" s="313" t="s">
        <v>293</v>
      </c>
      <c r="G37" s="312" t="s">
        <v>685</v>
      </c>
      <c r="H37" s="312" t="s">
        <v>685</v>
      </c>
      <c r="I37" s="314" t="s">
        <v>326</v>
      </c>
      <c r="J37" s="315" t="s">
        <v>328</v>
      </c>
      <c r="K37" s="312" t="s">
        <v>208</v>
      </c>
      <c r="L37" s="314">
        <v>820</v>
      </c>
      <c r="M37" s="312">
        <v>2</v>
      </c>
      <c r="N37" s="316">
        <v>1640</v>
      </c>
      <c r="O37" s="317">
        <v>2</v>
      </c>
      <c r="P37" s="318">
        <v>1500</v>
      </c>
      <c r="Q37" s="319"/>
      <c r="R37" s="316">
        <v>0</v>
      </c>
      <c r="S37" s="320">
        <f t="shared" ref="S37:S44" si="5">N37+P37+R37</f>
        <v>3140</v>
      </c>
      <c r="T37" s="321" t="s">
        <v>372</v>
      </c>
      <c r="U37" s="324"/>
      <c r="V37" s="326" t="s">
        <v>758</v>
      </c>
      <c r="W37" s="243"/>
      <c r="Z37" s="327"/>
    </row>
    <row r="38" spans="1:26" ht="30" customHeight="1" x14ac:dyDescent="0.2">
      <c r="A38" s="258">
        <v>4</v>
      </c>
      <c r="B38" s="311" t="s">
        <v>750</v>
      </c>
      <c r="C38" s="312" t="s">
        <v>423</v>
      </c>
      <c r="D38" s="312" t="s">
        <v>685</v>
      </c>
      <c r="E38" s="313" t="s">
        <v>294</v>
      </c>
      <c r="F38" s="313" t="s">
        <v>293</v>
      </c>
      <c r="G38" s="313" t="s">
        <v>293</v>
      </c>
      <c r="H38" s="313" t="s">
        <v>293</v>
      </c>
      <c r="I38" s="314">
        <v>10</v>
      </c>
      <c r="J38" s="315" t="s">
        <v>208</v>
      </c>
      <c r="K38" s="312" t="s">
        <v>208</v>
      </c>
      <c r="L38" s="314">
        <v>500</v>
      </c>
      <c r="M38" s="312">
        <v>3</v>
      </c>
      <c r="N38" s="316">
        <v>1500</v>
      </c>
      <c r="O38" s="317"/>
      <c r="P38" s="318">
        <v>0</v>
      </c>
      <c r="Q38" s="319"/>
      <c r="R38" s="316">
        <v>0</v>
      </c>
      <c r="S38" s="320">
        <f t="shared" si="5"/>
        <v>1500</v>
      </c>
      <c r="T38" s="321" t="s">
        <v>370</v>
      </c>
      <c r="U38" s="324"/>
      <c r="V38" s="328" t="s">
        <v>691</v>
      </c>
      <c r="W38" s="243"/>
      <c r="Z38" s="327"/>
    </row>
    <row r="39" spans="1:26" ht="30" customHeight="1" x14ac:dyDescent="0.2">
      <c r="A39" s="258">
        <v>5</v>
      </c>
      <c r="B39" s="311" t="s">
        <v>751</v>
      </c>
      <c r="C39" s="312" t="s">
        <v>424</v>
      </c>
      <c r="D39" s="312" t="s">
        <v>685</v>
      </c>
      <c r="E39" s="313" t="s">
        <v>293</v>
      </c>
      <c r="F39" s="313" t="s">
        <v>294</v>
      </c>
      <c r="G39" s="312" t="s">
        <v>685</v>
      </c>
      <c r="H39" s="312" t="s">
        <v>685</v>
      </c>
      <c r="I39" s="314">
        <v>81</v>
      </c>
      <c r="J39" s="315" t="s">
        <v>213</v>
      </c>
      <c r="K39" s="312" t="s">
        <v>208</v>
      </c>
      <c r="L39" s="314">
        <v>2025</v>
      </c>
      <c r="M39" s="312">
        <v>1</v>
      </c>
      <c r="N39" s="316">
        <v>2025</v>
      </c>
      <c r="O39" s="317">
        <v>1</v>
      </c>
      <c r="P39" s="318">
        <v>750</v>
      </c>
      <c r="Q39" s="319"/>
      <c r="R39" s="316">
        <v>0</v>
      </c>
      <c r="S39" s="320">
        <f t="shared" si="5"/>
        <v>2775</v>
      </c>
      <c r="T39" s="321" t="s">
        <v>373</v>
      </c>
      <c r="U39" s="324"/>
      <c r="V39" s="323"/>
      <c r="W39" s="243"/>
    </row>
    <row r="40" spans="1:26" ht="30" customHeight="1" x14ac:dyDescent="0.2">
      <c r="A40" s="258">
        <v>6</v>
      </c>
      <c r="B40" s="311" t="s">
        <v>214</v>
      </c>
      <c r="C40" s="312" t="s">
        <v>426</v>
      </c>
      <c r="D40" s="313" t="s">
        <v>293</v>
      </c>
      <c r="E40" s="313" t="s">
        <v>293</v>
      </c>
      <c r="F40" s="312" t="s">
        <v>685</v>
      </c>
      <c r="G40" s="313" t="s">
        <v>293</v>
      </c>
      <c r="H40" s="312" t="s">
        <v>685</v>
      </c>
      <c r="I40" s="314">
        <v>221</v>
      </c>
      <c r="J40" s="315" t="s">
        <v>215</v>
      </c>
      <c r="K40" s="312" t="s">
        <v>208</v>
      </c>
      <c r="L40" s="314">
        <v>5525</v>
      </c>
      <c r="M40" s="312">
        <v>2</v>
      </c>
      <c r="N40" s="316">
        <v>11050</v>
      </c>
      <c r="O40" s="317">
        <v>3</v>
      </c>
      <c r="P40" s="318">
        <v>2250</v>
      </c>
      <c r="Q40" s="319">
        <v>1</v>
      </c>
      <c r="R40" s="316">
        <v>7260</v>
      </c>
      <c r="S40" s="320">
        <f t="shared" si="5"/>
        <v>20560</v>
      </c>
      <c r="T40" s="321" t="s">
        <v>374</v>
      </c>
      <c r="U40" s="324"/>
      <c r="V40" s="323" t="s">
        <v>216</v>
      </c>
      <c r="W40" s="243"/>
    </row>
    <row r="41" spans="1:26" ht="30" customHeight="1" x14ac:dyDescent="0.2">
      <c r="A41" s="258">
        <v>7</v>
      </c>
      <c r="B41" s="311" t="s">
        <v>819</v>
      </c>
      <c r="C41" s="312" t="s">
        <v>427</v>
      </c>
      <c r="D41" s="312" t="s">
        <v>685</v>
      </c>
      <c r="E41" s="313" t="s">
        <v>293</v>
      </c>
      <c r="F41" s="313" t="s">
        <v>293</v>
      </c>
      <c r="G41" s="313" t="s">
        <v>293</v>
      </c>
      <c r="H41" s="313" t="s">
        <v>293</v>
      </c>
      <c r="I41" s="314">
        <v>8</v>
      </c>
      <c r="J41" s="315" t="s">
        <v>208</v>
      </c>
      <c r="K41" s="312" t="s">
        <v>208</v>
      </c>
      <c r="L41" s="314">
        <v>500</v>
      </c>
      <c r="M41" s="312">
        <v>4</v>
      </c>
      <c r="N41" s="316">
        <v>2000</v>
      </c>
      <c r="O41" s="317"/>
      <c r="P41" s="318">
        <v>0</v>
      </c>
      <c r="Q41" s="319"/>
      <c r="R41" s="316">
        <v>0</v>
      </c>
      <c r="S41" s="320">
        <f t="shared" si="5"/>
        <v>2000</v>
      </c>
      <c r="T41" s="321" t="s">
        <v>372</v>
      </c>
      <c r="U41" s="324"/>
      <c r="V41" s="323" t="s">
        <v>818</v>
      </c>
      <c r="W41" s="243"/>
    </row>
    <row r="42" spans="1:26" ht="30" customHeight="1" x14ac:dyDescent="0.2">
      <c r="A42" s="258">
        <v>8</v>
      </c>
      <c r="B42" s="311" t="s">
        <v>218</v>
      </c>
      <c r="C42" s="312" t="s">
        <v>429</v>
      </c>
      <c r="D42" s="312" t="s">
        <v>685</v>
      </c>
      <c r="E42" s="312" t="s">
        <v>685</v>
      </c>
      <c r="F42" s="312" t="s">
        <v>685</v>
      </c>
      <c r="G42" s="313" t="s">
        <v>293</v>
      </c>
      <c r="H42" s="312" t="s">
        <v>685</v>
      </c>
      <c r="I42" s="314" t="s">
        <v>326</v>
      </c>
      <c r="J42" s="315" t="s">
        <v>375</v>
      </c>
      <c r="K42" s="312" t="s">
        <v>208</v>
      </c>
      <c r="L42" s="314">
        <v>640</v>
      </c>
      <c r="M42" s="312">
        <v>1</v>
      </c>
      <c r="N42" s="316">
        <v>640</v>
      </c>
      <c r="O42" s="317"/>
      <c r="P42" s="318">
        <v>0</v>
      </c>
      <c r="Q42" s="319"/>
      <c r="R42" s="316">
        <v>0</v>
      </c>
      <c r="S42" s="320">
        <f t="shared" si="5"/>
        <v>640</v>
      </c>
      <c r="T42" s="321"/>
      <c r="U42" s="329" t="s">
        <v>614</v>
      </c>
      <c r="V42" s="323" t="s">
        <v>217</v>
      </c>
      <c r="W42" s="243"/>
    </row>
    <row r="43" spans="1:26" ht="30" customHeight="1" x14ac:dyDescent="0.2">
      <c r="A43" s="258">
        <v>9</v>
      </c>
      <c r="B43" s="330" t="s">
        <v>821</v>
      </c>
      <c r="C43" s="312" t="s">
        <v>430</v>
      </c>
      <c r="D43" s="312" t="s">
        <v>685</v>
      </c>
      <c r="E43" s="312" t="s">
        <v>685</v>
      </c>
      <c r="F43" s="313" t="s">
        <v>293</v>
      </c>
      <c r="G43" s="312" t="s">
        <v>685</v>
      </c>
      <c r="H43" s="312" t="s">
        <v>685</v>
      </c>
      <c r="I43" s="314" t="s">
        <v>326</v>
      </c>
      <c r="J43" s="315" t="s">
        <v>376</v>
      </c>
      <c r="K43" s="312" t="s">
        <v>208</v>
      </c>
      <c r="L43" s="314">
        <v>3320</v>
      </c>
      <c r="M43" s="312">
        <v>1</v>
      </c>
      <c r="N43" s="316">
        <v>3320</v>
      </c>
      <c r="O43" s="317">
        <v>1</v>
      </c>
      <c r="P43" s="318">
        <v>750</v>
      </c>
      <c r="Q43" s="319"/>
      <c r="R43" s="316">
        <v>0</v>
      </c>
      <c r="S43" s="320">
        <f t="shared" si="5"/>
        <v>4070</v>
      </c>
      <c r="T43" s="321" t="s">
        <v>370</v>
      </c>
      <c r="U43" s="324"/>
      <c r="V43" s="323" t="s">
        <v>820</v>
      </c>
      <c r="W43" s="243"/>
    </row>
    <row r="44" spans="1:26" ht="30" customHeight="1" x14ac:dyDescent="0.2">
      <c r="A44" s="258">
        <v>10</v>
      </c>
      <c r="B44" s="311" t="s">
        <v>219</v>
      </c>
      <c r="C44" s="312" t="s">
        <v>432</v>
      </c>
      <c r="D44" s="312" t="s">
        <v>685</v>
      </c>
      <c r="E44" s="313" t="s">
        <v>293</v>
      </c>
      <c r="F44" s="313" t="s">
        <v>293</v>
      </c>
      <c r="G44" s="312" t="s">
        <v>685</v>
      </c>
      <c r="H44" s="312" t="s">
        <v>685</v>
      </c>
      <c r="I44" s="314">
        <v>132</v>
      </c>
      <c r="J44" s="315" t="s">
        <v>329</v>
      </c>
      <c r="K44" s="312" t="s">
        <v>208</v>
      </c>
      <c r="L44" s="314">
        <v>3300</v>
      </c>
      <c r="M44" s="312">
        <v>1</v>
      </c>
      <c r="N44" s="316">
        <v>3300</v>
      </c>
      <c r="O44" s="317">
        <v>2</v>
      </c>
      <c r="P44" s="318">
        <v>1500</v>
      </c>
      <c r="Q44" s="319">
        <v>1</v>
      </c>
      <c r="R44" s="316">
        <v>3250</v>
      </c>
      <c r="S44" s="320">
        <f t="shared" si="5"/>
        <v>8050</v>
      </c>
      <c r="T44" s="321" t="s">
        <v>372</v>
      </c>
      <c r="U44" s="324"/>
      <c r="V44" s="323" t="s">
        <v>220</v>
      </c>
      <c r="W44" s="243"/>
    </row>
    <row r="45" spans="1:26" ht="18" customHeight="1" thickBot="1" x14ac:dyDescent="0.25">
      <c r="A45" s="275"/>
      <c r="B45" s="276"/>
      <c r="C45" s="277"/>
      <c r="D45" s="276"/>
      <c r="E45" s="276"/>
      <c r="F45" s="276"/>
      <c r="G45" s="276"/>
      <c r="H45" s="276"/>
      <c r="I45" s="331"/>
      <c r="J45" s="331" t="s">
        <v>836</v>
      </c>
      <c r="K45" s="550" t="s">
        <v>51</v>
      </c>
      <c r="L45" s="551"/>
      <c r="M45" s="332"/>
      <c r="N45" s="333">
        <f>SUM(N34:N44)</f>
        <v>40550</v>
      </c>
      <c r="O45" s="334"/>
      <c r="P45" s="333">
        <f>SUM(P35:P44)</f>
        <v>12750</v>
      </c>
      <c r="Q45" s="335"/>
      <c r="R45" s="333">
        <f>SUM(R35:R44)</f>
        <v>39550</v>
      </c>
      <c r="S45" s="336">
        <f>SUM(S35:S44)</f>
        <v>92850</v>
      </c>
      <c r="T45" s="337"/>
      <c r="U45" s="338"/>
      <c r="V45" s="339"/>
      <c r="W45" s="243"/>
    </row>
    <row r="46" spans="1:26" x14ac:dyDescent="0.15">
      <c r="A46" s="291" t="s">
        <v>690</v>
      </c>
      <c r="B46" s="289"/>
      <c r="C46" s="243"/>
      <c r="D46" s="243"/>
      <c r="E46" s="243"/>
      <c r="F46" s="243"/>
      <c r="G46" s="243"/>
      <c r="H46" s="243"/>
      <c r="I46" s="243"/>
      <c r="J46" s="243"/>
      <c r="K46" s="243"/>
      <c r="L46" s="243"/>
      <c r="M46" s="243"/>
      <c r="N46" s="243"/>
      <c r="O46" s="243"/>
      <c r="P46" s="243"/>
      <c r="Q46" s="243"/>
      <c r="R46" s="290"/>
      <c r="S46" s="243"/>
      <c r="T46" s="243"/>
      <c r="U46" s="243"/>
      <c r="V46" s="243"/>
      <c r="W46" s="243"/>
    </row>
    <row r="47" spans="1:26" x14ac:dyDescent="0.15">
      <c r="A47" s="291" t="s">
        <v>689</v>
      </c>
      <c r="B47" s="289"/>
      <c r="C47" s="243"/>
      <c r="D47" s="243"/>
      <c r="E47" s="243"/>
      <c r="F47" s="243"/>
      <c r="G47" s="243"/>
      <c r="H47" s="243"/>
      <c r="I47" s="243"/>
      <c r="J47" s="243"/>
      <c r="K47" s="243"/>
      <c r="L47" s="243"/>
      <c r="M47" s="243"/>
      <c r="N47" s="243"/>
      <c r="O47" s="243"/>
      <c r="P47" s="243"/>
      <c r="Q47" s="243"/>
      <c r="R47" s="290"/>
      <c r="S47" s="243"/>
      <c r="T47" s="243"/>
      <c r="U47" s="243"/>
      <c r="V47" s="243"/>
      <c r="W47" s="243"/>
    </row>
    <row r="48" spans="1:26" x14ac:dyDescent="0.15">
      <c r="A48" s="291" t="s">
        <v>834</v>
      </c>
      <c r="B48" s="243"/>
      <c r="C48" s="243"/>
      <c r="D48" s="243"/>
      <c r="E48" s="243"/>
      <c r="F48" s="243"/>
      <c r="G48" s="243"/>
      <c r="H48" s="243"/>
      <c r="I48" s="243"/>
      <c r="J48" s="243"/>
      <c r="K48" s="243"/>
      <c r="L48" s="243"/>
      <c r="M48" s="243"/>
      <c r="N48" s="243"/>
      <c r="O48" s="243"/>
      <c r="P48" s="243"/>
      <c r="Q48" s="243"/>
      <c r="R48" s="290"/>
      <c r="S48" s="243"/>
      <c r="T48" s="243"/>
      <c r="U48" s="243"/>
      <c r="V48" s="243"/>
      <c r="W48" s="243"/>
    </row>
    <row r="49" spans="1:26" x14ac:dyDescent="0.2">
      <c r="A49" s="241"/>
      <c r="B49" s="243"/>
      <c r="C49" s="243"/>
      <c r="D49" s="243"/>
      <c r="E49" s="243"/>
      <c r="F49" s="243"/>
      <c r="G49" s="243"/>
      <c r="H49" s="243"/>
      <c r="I49" s="243"/>
      <c r="J49" s="243"/>
      <c r="K49" s="243"/>
      <c r="L49" s="243"/>
      <c r="M49" s="243"/>
      <c r="N49" s="243"/>
      <c r="O49" s="243"/>
      <c r="P49" s="243"/>
      <c r="Q49" s="243"/>
      <c r="R49" s="243"/>
      <c r="S49" s="243"/>
      <c r="T49" s="243"/>
      <c r="U49" s="243"/>
      <c r="V49" s="243"/>
      <c r="W49" s="243"/>
    </row>
    <row r="50" spans="1:26" x14ac:dyDescent="0.2">
      <c r="A50" s="340"/>
      <c r="B50" s="340"/>
      <c r="C50" s="341"/>
      <c r="D50" s="341"/>
      <c r="E50" s="341"/>
      <c r="F50" s="341"/>
      <c r="G50" s="341"/>
      <c r="H50" s="341"/>
      <c r="I50" s="341"/>
      <c r="J50" s="341"/>
      <c r="K50" s="341"/>
      <c r="L50" s="341"/>
      <c r="M50" s="341"/>
      <c r="N50" s="341"/>
      <c r="O50" s="341"/>
      <c r="P50" s="341"/>
      <c r="Q50" s="341"/>
      <c r="R50" s="341"/>
      <c r="S50" s="341"/>
      <c r="T50" s="341"/>
      <c r="U50" s="341"/>
      <c r="V50" s="341"/>
      <c r="W50" s="243"/>
    </row>
    <row r="51" spans="1:26" x14ac:dyDescent="0.2">
      <c r="A51" s="243"/>
      <c r="B51" s="243"/>
      <c r="C51" s="243"/>
      <c r="D51" s="243"/>
      <c r="E51" s="243"/>
      <c r="F51" s="243"/>
      <c r="G51" s="243"/>
      <c r="H51" s="243"/>
      <c r="I51" s="342"/>
      <c r="J51" s="343"/>
      <c r="K51" s="243"/>
      <c r="L51" s="289"/>
      <c r="M51" s="291"/>
      <c r="N51" s="344"/>
      <c r="O51" s="291"/>
      <c r="P51" s="291"/>
      <c r="Q51" s="291"/>
      <c r="R51" s="344"/>
      <c r="S51" s="344"/>
      <c r="T51" s="243"/>
      <c r="U51" s="289"/>
      <c r="V51" s="243"/>
      <c r="W51" s="243"/>
    </row>
    <row r="52" spans="1:26" x14ac:dyDescent="0.2">
      <c r="A52" s="243"/>
      <c r="B52" s="243"/>
      <c r="C52" s="243"/>
      <c r="D52" s="243"/>
      <c r="E52" s="243"/>
      <c r="F52" s="243"/>
      <c r="G52" s="243"/>
      <c r="H52" s="243"/>
      <c r="I52" s="243"/>
      <c r="J52" s="243"/>
      <c r="K52" s="243"/>
      <c r="L52" s="243"/>
      <c r="M52" s="243"/>
      <c r="N52" s="243"/>
      <c r="O52" s="243"/>
      <c r="P52" s="243"/>
      <c r="Q52" s="243"/>
      <c r="R52" s="243"/>
      <c r="S52" s="243"/>
      <c r="T52" s="243"/>
      <c r="U52" s="243"/>
      <c r="V52" s="243"/>
      <c r="W52" s="243"/>
    </row>
    <row r="53" spans="1:26" x14ac:dyDescent="0.2">
      <c r="A53" s="243"/>
      <c r="B53" s="243"/>
      <c r="C53" s="243"/>
      <c r="D53" s="243"/>
      <c r="E53" s="243"/>
      <c r="F53" s="243"/>
      <c r="G53" s="243"/>
      <c r="H53" s="243"/>
      <c r="I53" s="243"/>
      <c r="J53" s="243"/>
      <c r="K53" s="243"/>
      <c r="L53" s="243"/>
      <c r="M53" s="243"/>
      <c r="N53" s="243"/>
      <c r="O53" s="243"/>
      <c r="P53" s="243"/>
      <c r="Q53" s="243"/>
      <c r="R53" s="243"/>
      <c r="S53" s="243"/>
      <c r="T53" s="243"/>
      <c r="U53" s="243"/>
      <c r="V53" s="243"/>
      <c r="W53" s="243"/>
    </row>
    <row r="54" spans="1:26" x14ac:dyDescent="0.2">
      <c r="A54" s="295" t="s">
        <v>764</v>
      </c>
      <c r="B54" s="243"/>
      <c r="C54" s="295"/>
      <c r="D54" s="295" t="s">
        <v>588</v>
      </c>
      <c r="E54" s="243"/>
      <c r="F54" s="243"/>
      <c r="G54" s="243"/>
      <c r="H54" s="243"/>
      <c r="I54" s="296"/>
      <c r="J54" s="243"/>
      <c r="K54" s="243"/>
      <c r="L54" s="243"/>
      <c r="M54" s="243"/>
      <c r="N54" s="243"/>
      <c r="O54" s="243"/>
      <c r="P54" s="243"/>
      <c r="Q54" s="243"/>
      <c r="R54" s="243"/>
      <c r="S54" s="243"/>
      <c r="T54" s="243"/>
      <c r="U54" s="243"/>
      <c r="V54" s="243"/>
      <c r="W54" s="243"/>
    </row>
    <row r="55" spans="1:26" ht="19.2" x14ac:dyDescent="0.2">
      <c r="A55" s="243"/>
      <c r="B55" s="243"/>
      <c r="C55" s="297" t="s">
        <v>367</v>
      </c>
      <c r="D55" s="298">
        <v>2</v>
      </c>
      <c r="E55" s="299" t="s">
        <v>262</v>
      </c>
      <c r="F55" s="243"/>
      <c r="G55" s="299"/>
      <c r="H55" s="243"/>
      <c r="I55" s="300" t="s">
        <v>37</v>
      </c>
      <c r="J55" s="243"/>
      <c r="K55" s="243"/>
      <c r="L55" s="243"/>
      <c r="M55" s="243"/>
      <c r="N55" s="243"/>
      <c r="O55" s="243"/>
      <c r="P55" s="243"/>
      <c r="Q55" s="243"/>
      <c r="R55" s="243"/>
      <c r="S55" s="243"/>
      <c r="T55" s="243"/>
      <c r="U55" s="243"/>
      <c r="V55" s="241"/>
      <c r="W55" s="243"/>
      <c r="X55" s="239"/>
    </row>
    <row r="56" spans="1:26" ht="16.2" x14ac:dyDescent="0.2">
      <c r="A56" s="243"/>
      <c r="B56" s="243"/>
      <c r="C56" s="299"/>
      <c r="D56" s="243"/>
      <c r="E56" s="243"/>
      <c r="F56" s="243"/>
      <c r="G56" s="299"/>
      <c r="H56" s="299"/>
      <c r="I56" s="296"/>
      <c r="J56" s="243"/>
      <c r="K56" s="243"/>
      <c r="L56" s="243"/>
      <c r="M56" s="243"/>
      <c r="N56" s="243"/>
      <c r="O56" s="243"/>
      <c r="P56" s="243"/>
      <c r="Q56" s="243"/>
      <c r="R56" s="243"/>
      <c r="S56" s="243"/>
      <c r="T56" s="243"/>
      <c r="U56" s="243"/>
      <c r="V56" s="243"/>
      <c r="W56" s="243"/>
    </row>
    <row r="57" spans="1:26" x14ac:dyDescent="0.2">
      <c r="A57" s="243"/>
      <c r="B57" s="243"/>
      <c r="C57" s="243"/>
      <c r="D57" s="243"/>
      <c r="E57" s="243"/>
      <c r="F57" s="243"/>
      <c r="G57" s="243"/>
      <c r="H57" s="243"/>
      <c r="I57" s="243"/>
      <c r="J57" s="243"/>
      <c r="K57" s="240" t="s">
        <v>38</v>
      </c>
      <c r="L57" s="240"/>
      <c r="M57" s="240"/>
      <c r="N57" s="240"/>
      <c r="O57" s="563" t="s">
        <v>752</v>
      </c>
      <c r="P57" s="563"/>
      <c r="Q57" s="563"/>
      <c r="R57" s="563"/>
      <c r="S57" s="563"/>
      <c r="T57" s="563"/>
      <c r="U57" s="563"/>
      <c r="V57" s="563"/>
      <c r="W57" s="243"/>
    </row>
    <row r="58" spans="1:26" x14ac:dyDescent="0.2">
      <c r="A58" s="241"/>
      <c r="B58" s="243"/>
      <c r="C58" s="243"/>
      <c r="D58" s="243"/>
      <c r="E58" s="243"/>
      <c r="F58" s="243"/>
      <c r="G58" s="243"/>
      <c r="H58" s="243"/>
      <c r="I58" s="243"/>
      <c r="J58" s="243"/>
      <c r="K58" s="243"/>
      <c r="L58" s="243"/>
      <c r="M58" s="243"/>
      <c r="N58" s="243"/>
      <c r="O58" s="243"/>
      <c r="P58" s="243"/>
      <c r="Q58" s="243"/>
      <c r="R58" s="243"/>
      <c r="S58" s="243"/>
      <c r="T58" s="243"/>
      <c r="U58" s="243"/>
      <c r="V58" s="243"/>
      <c r="W58" s="243"/>
    </row>
    <row r="59" spans="1:26" x14ac:dyDescent="0.2">
      <c r="A59" s="243"/>
      <c r="B59" s="242" t="s">
        <v>236</v>
      </c>
      <c r="C59" s="534" t="s">
        <v>753</v>
      </c>
      <c r="D59" s="534"/>
      <c r="E59" s="534"/>
      <c r="F59" s="534"/>
      <c r="G59" s="534"/>
      <c r="H59" s="534"/>
      <c r="I59" s="534"/>
      <c r="J59" s="534"/>
      <c r="K59" s="534"/>
      <c r="L59" s="534"/>
      <c r="M59" s="534"/>
      <c r="N59" s="534"/>
      <c r="O59" s="534"/>
      <c r="P59" s="241"/>
      <c r="Q59" s="243"/>
      <c r="R59" s="301" t="s">
        <v>271</v>
      </c>
      <c r="S59" s="295">
        <v>3</v>
      </c>
      <c r="T59" s="301" t="s">
        <v>270</v>
      </c>
      <c r="U59" s="295">
        <v>1</v>
      </c>
      <c r="V59" s="302" t="s">
        <v>269</v>
      </c>
      <c r="W59" s="243"/>
    </row>
    <row r="60" spans="1:26" ht="13.8" thickBot="1" x14ac:dyDescent="0.25">
      <c r="A60" s="243"/>
      <c r="B60" s="243"/>
      <c r="C60" s="243"/>
      <c r="D60" s="243"/>
      <c r="E60" s="243"/>
      <c r="F60" s="243"/>
      <c r="G60" s="243"/>
      <c r="H60" s="243"/>
      <c r="I60" s="296"/>
      <c r="J60" s="243"/>
      <c r="K60" s="243"/>
      <c r="L60" s="243"/>
      <c r="M60" s="243"/>
      <c r="N60" s="243"/>
      <c r="O60" s="243"/>
      <c r="P60" s="243"/>
      <c r="Q60" s="243"/>
      <c r="R60" s="243"/>
      <c r="S60" s="243"/>
      <c r="T60" s="243"/>
      <c r="U60" s="243"/>
      <c r="V60" s="243"/>
      <c r="W60" s="243"/>
    </row>
    <row r="61" spans="1:26" ht="15" customHeight="1" x14ac:dyDescent="0.2">
      <c r="A61" s="538" t="s">
        <v>194</v>
      </c>
      <c r="B61" s="540" t="s">
        <v>266</v>
      </c>
      <c r="C61" s="542" t="s">
        <v>267</v>
      </c>
      <c r="D61" s="303"/>
      <c r="E61" s="304"/>
      <c r="F61" s="247" t="s">
        <v>295</v>
      </c>
      <c r="G61" s="304"/>
      <c r="H61" s="305"/>
      <c r="I61" s="544" t="s">
        <v>268</v>
      </c>
      <c r="J61" s="544"/>
      <c r="K61" s="544"/>
      <c r="L61" s="544"/>
      <c r="M61" s="544"/>
      <c r="N61" s="545"/>
      <c r="O61" s="548" t="s">
        <v>39</v>
      </c>
      <c r="P61" s="549"/>
      <c r="Q61" s="552" t="s">
        <v>235</v>
      </c>
      <c r="R61" s="545"/>
      <c r="S61" s="546" t="s">
        <v>41</v>
      </c>
      <c r="T61" s="557" t="s">
        <v>274</v>
      </c>
      <c r="U61" s="558"/>
      <c r="V61" s="559" t="s">
        <v>141</v>
      </c>
      <c r="W61" s="243"/>
    </row>
    <row r="62" spans="1:26" ht="15" customHeight="1" x14ac:dyDescent="0.2">
      <c r="A62" s="539"/>
      <c r="B62" s="541"/>
      <c r="C62" s="543"/>
      <c r="D62" s="249" t="s">
        <v>43</v>
      </c>
      <c r="E62" s="250" t="s">
        <v>44</v>
      </c>
      <c r="F62" s="250" t="s">
        <v>45</v>
      </c>
      <c r="G62" s="250" t="s">
        <v>46</v>
      </c>
      <c r="H62" s="250" t="s">
        <v>263</v>
      </c>
      <c r="I62" s="251" t="s">
        <v>688</v>
      </c>
      <c r="J62" s="249" t="s">
        <v>321</v>
      </c>
      <c r="K62" s="249" t="s">
        <v>322</v>
      </c>
      <c r="L62" s="249" t="s">
        <v>323</v>
      </c>
      <c r="M62" s="306" t="s">
        <v>48</v>
      </c>
      <c r="N62" s="252" t="s">
        <v>324</v>
      </c>
      <c r="O62" s="307" t="s">
        <v>49</v>
      </c>
      <c r="P62" s="308" t="s">
        <v>264</v>
      </c>
      <c r="Q62" s="309" t="s">
        <v>276</v>
      </c>
      <c r="R62" s="310" t="s">
        <v>264</v>
      </c>
      <c r="S62" s="547"/>
      <c r="T62" s="256" t="s">
        <v>273</v>
      </c>
      <c r="U62" s="257" t="s">
        <v>71</v>
      </c>
      <c r="V62" s="560"/>
      <c r="W62" s="243"/>
    </row>
    <row r="63" spans="1:26" ht="30" customHeight="1" x14ac:dyDescent="0.2">
      <c r="A63" s="258">
        <v>1</v>
      </c>
      <c r="B63" s="311" t="s">
        <v>755</v>
      </c>
      <c r="C63" s="312" t="s">
        <v>415</v>
      </c>
      <c r="D63" s="312" t="s">
        <v>685</v>
      </c>
      <c r="E63" s="313" t="s">
        <v>294</v>
      </c>
      <c r="F63" s="313" t="s">
        <v>294</v>
      </c>
      <c r="G63" s="313" t="s">
        <v>294</v>
      </c>
      <c r="H63" s="312" t="s">
        <v>685</v>
      </c>
      <c r="I63" s="314" t="s">
        <v>812</v>
      </c>
      <c r="J63" s="315" t="s">
        <v>755</v>
      </c>
      <c r="K63" s="345" t="s">
        <v>754</v>
      </c>
      <c r="L63" s="314">
        <v>14200</v>
      </c>
      <c r="M63" s="312">
        <v>1</v>
      </c>
      <c r="N63" s="316">
        <f>L63*M63</f>
        <v>14200</v>
      </c>
      <c r="O63" s="317">
        <v>3</v>
      </c>
      <c r="P63" s="318">
        <v>5500</v>
      </c>
      <c r="Q63" s="319">
        <v>2</v>
      </c>
      <c r="R63" s="316">
        <v>16000</v>
      </c>
      <c r="S63" s="320">
        <f>N63+P63+R63</f>
        <v>35700</v>
      </c>
      <c r="T63" s="321" t="s">
        <v>372</v>
      </c>
      <c r="U63" s="322"/>
      <c r="V63" s="346" t="s">
        <v>761</v>
      </c>
      <c r="W63" s="243"/>
    </row>
    <row r="64" spans="1:26" ht="30" customHeight="1" x14ac:dyDescent="0.2">
      <c r="A64" s="258">
        <v>2</v>
      </c>
      <c r="B64" s="311" t="s">
        <v>756</v>
      </c>
      <c r="C64" s="312" t="s">
        <v>420</v>
      </c>
      <c r="D64" s="312" t="s">
        <v>685</v>
      </c>
      <c r="E64" s="313" t="s">
        <v>294</v>
      </c>
      <c r="F64" s="313" t="s">
        <v>294</v>
      </c>
      <c r="G64" s="313" t="s">
        <v>294</v>
      </c>
      <c r="H64" s="312" t="s">
        <v>685</v>
      </c>
      <c r="I64" s="314" t="s">
        <v>813</v>
      </c>
      <c r="J64" s="315" t="s">
        <v>756</v>
      </c>
      <c r="K64" s="345" t="s">
        <v>754</v>
      </c>
      <c r="L64" s="314">
        <v>18360</v>
      </c>
      <c r="M64" s="312">
        <v>1</v>
      </c>
      <c r="N64" s="316">
        <f t="shared" ref="N64:N72" si="6">L64*M64</f>
        <v>18360</v>
      </c>
      <c r="O64" s="317">
        <v>3</v>
      </c>
      <c r="P64" s="318">
        <v>5500</v>
      </c>
      <c r="Q64" s="319">
        <v>2</v>
      </c>
      <c r="R64" s="316">
        <v>16000</v>
      </c>
      <c r="S64" s="320">
        <f>N64+P64+R64</f>
        <v>39860</v>
      </c>
      <c r="T64" s="321" t="s">
        <v>372</v>
      </c>
      <c r="U64" s="324"/>
      <c r="V64" s="346" t="s">
        <v>759</v>
      </c>
      <c r="W64" s="243"/>
      <c r="Z64" s="325"/>
    </row>
    <row r="65" spans="1:26" ht="30" customHeight="1" x14ac:dyDescent="0.2">
      <c r="A65" s="258">
        <v>3</v>
      </c>
      <c r="B65" s="311" t="s">
        <v>755</v>
      </c>
      <c r="C65" s="312" t="s">
        <v>421</v>
      </c>
      <c r="D65" s="312" t="s">
        <v>685</v>
      </c>
      <c r="E65" s="313" t="s">
        <v>686</v>
      </c>
      <c r="F65" s="313" t="s">
        <v>686</v>
      </c>
      <c r="G65" s="313" t="s">
        <v>686</v>
      </c>
      <c r="H65" s="312" t="s">
        <v>685</v>
      </c>
      <c r="I65" s="314" t="s">
        <v>812</v>
      </c>
      <c r="J65" s="315" t="s">
        <v>755</v>
      </c>
      <c r="K65" s="345" t="s">
        <v>754</v>
      </c>
      <c r="L65" s="314">
        <v>14200</v>
      </c>
      <c r="M65" s="312">
        <v>1</v>
      </c>
      <c r="N65" s="316">
        <f t="shared" si="6"/>
        <v>14200</v>
      </c>
      <c r="O65" s="317">
        <v>0</v>
      </c>
      <c r="P65" s="318">
        <v>0</v>
      </c>
      <c r="Q65" s="319">
        <v>2</v>
      </c>
      <c r="R65" s="316">
        <v>16000</v>
      </c>
      <c r="S65" s="320">
        <f t="shared" ref="S65:S72" si="7">N65+P65+R65</f>
        <v>30200</v>
      </c>
      <c r="T65" s="321" t="s">
        <v>372</v>
      </c>
      <c r="U65" s="324"/>
      <c r="V65" s="346" t="s">
        <v>761</v>
      </c>
      <c r="W65" s="243"/>
      <c r="Z65" s="327"/>
    </row>
    <row r="66" spans="1:26" ht="30" customHeight="1" x14ac:dyDescent="0.2">
      <c r="A66" s="258">
        <v>4</v>
      </c>
      <c r="B66" s="311" t="s">
        <v>755</v>
      </c>
      <c r="C66" s="312" t="s">
        <v>423</v>
      </c>
      <c r="D66" s="312" t="s">
        <v>685</v>
      </c>
      <c r="E66" s="313" t="s">
        <v>686</v>
      </c>
      <c r="F66" s="313" t="s">
        <v>686</v>
      </c>
      <c r="G66" s="313" t="s">
        <v>686</v>
      </c>
      <c r="H66" s="312" t="s">
        <v>685</v>
      </c>
      <c r="I66" s="314" t="s">
        <v>812</v>
      </c>
      <c r="J66" s="315" t="s">
        <v>755</v>
      </c>
      <c r="K66" s="345" t="s">
        <v>754</v>
      </c>
      <c r="L66" s="314">
        <v>14200</v>
      </c>
      <c r="M66" s="312">
        <v>1</v>
      </c>
      <c r="N66" s="316">
        <f t="shared" si="6"/>
        <v>14200</v>
      </c>
      <c r="O66" s="317">
        <v>0</v>
      </c>
      <c r="P66" s="318">
        <v>0</v>
      </c>
      <c r="Q66" s="319">
        <v>2</v>
      </c>
      <c r="R66" s="316">
        <v>16000</v>
      </c>
      <c r="S66" s="320">
        <f t="shared" si="7"/>
        <v>30200</v>
      </c>
      <c r="T66" s="321" t="s">
        <v>372</v>
      </c>
      <c r="U66" s="324"/>
      <c r="V66" s="346" t="s">
        <v>761</v>
      </c>
      <c r="W66" s="243"/>
      <c r="Z66" s="327"/>
    </row>
    <row r="67" spans="1:26" ht="30" customHeight="1" x14ac:dyDescent="0.2">
      <c r="A67" s="258">
        <v>5</v>
      </c>
      <c r="B67" s="311" t="s">
        <v>755</v>
      </c>
      <c r="C67" s="312" t="s">
        <v>424</v>
      </c>
      <c r="D67" s="312" t="s">
        <v>685</v>
      </c>
      <c r="E67" s="313" t="s">
        <v>294</v>
      </c>
      <c r="F67" s="313" t="s">
        <v>294</v>
      </c>
      <c r="G67" s="313" t="s">
        <v>294</v>
      </c>
      <c r="H67" s="312" t="s">
        <v>685</v>
      </c>
      <c r="I67" s="314" t="s">
        <v>812</v>
      </c>
      <c r="J67" s="315" t="s">
        <v>755</v>
      </c>
      <c r="K67" s="345" t="s">
        <v>754</v>
      </c>
      <c r="L67" s="314">
        <v>14200</v>
      </c>
      <c r="M67" s="312">
        <v>1</v>
      </c>
      <c r="N67" s="316">
        <f t="shared" si="6"/>
        <v>14200</v>
      </c>
      <c r="O67" s="317">
        <v>0</v>
      </c>
      <c r="P67" s="318">
        <v>0</v>
      </c>
      <c r="Q67" s="319">
        <v>2</v>
      </c>
      <c r="R67" s="316">
        <v>16000</v>
      </c>
      <c r="S67" s="320">
        <f t="shared" si="7"/>
        <v>30200</v>
      </c>
      <c r="T67" s="321" t="s">
        <v>372</v>
      </c>
      <c r="U67" s="324"/>
      <c r="V67" s="346" t="s">
        <v>761</v>
      </c>
      <c r="W67" s="243"/>
    </row>
    <row r="68" spans="1:26" ht="30" customHeight="1" x14ac:dyDescent="0.2">
      <c r="A68" s="258">
        <v>6</v>
      </c>
      <c r="B68" s="311" t="s">
        <v>756</v>
      </c>
      <c r="C68" s="312" t="s">
        <v>426</v>
      </c>
      <c r="D68" s="312" t="s">
        <v>685</v>
      </c>
      <c r="E68" s="313" t="s">
        <v>294</v>
      </c>
      <c r="F68" s="313" t="s">
        <v>294</v>
      </c>
      <c r="G68" s="313" t="s">
        <v>294</v>
      </c>
      <c r="H68" s="312" t="s">
        <v>685</v>
      </c>
      <c r="I68" s="314" t="s">
        <v>813</v>
      </c>
      <c r="J68" s="315" t="s">
        <v>756</v>
      </c>
      <c r="K68" s="345" t="s">
        <v>754</v>
      </c>
      <c r="L68" s="314">
        <v>18360</v>
      </c>
      <c r="M68" s="312">
        <v>1</v>
      </c>
      <c r="N68" s="316">
        <f t="shared" si="6"/>
        <v>18360</v>
      </c>
      <c r="O68" s="317">
        <v>0</v>
      </c>
      <c r="P68" s="318">
        <v>0</v>
      </c>
      <c r="Q68" s="319">
        <v>2</v>
      </c>
      <c r="R68" s="316">
        <v>16000</v>
      </c>
      <c r="S68" s="320">
        <f t="shared" si="7"/>
        <v>34360</v>
      </c>
      <c r="T68" s="321" t="s">
        <v>372</v>
      </c>
      <c r="U68" s="324"/>
      <c r="V68" s="346" t="s">
        <v>759</v>
      </c>
      <c r="W68" s="243"/>
    </row>
    <row r="69" spans="1:26" ht="30" customHeight="1" x14ac:dyDescent="0.2">
      <c r="A69" s="258">
        <v>7</v>
      </c>
      <c r="B69" s="311" t="s">
        <v>756</v>
      </c>
      <c r="C69" s="312" t="s">
        <v>427</v>
      </c>
      <c r="D69" s="312" t="s">
        <v>685</v>
      </c>
      <c r="E69" s="313" t="s">
        <v>686</v>
      </c>
      <c r="F69" s="313" t="s">
        <v>686</v>
      </c>
      <c r="G69" s="313" t="s">
        <v>686</v>
      </c>
      <c r="H69" s="312" t="s">
        <v>685</v>
      </c>
      <c r="I69" s="314" t="s">
        <v>813</v>
      </c>
      <c r="J69" s="315" t="s">
        <v>756</v>
      </c>
      <c r="K69" s="345" t="s">
        <v>754</v>
      </c>
      <c r="L69" s="314">
        <v>18360</v>
      </c>
      <c r="M69" s="312">
        <v>1</v>
      </c>
      <c r="N69" s="316">
        <f t="shared" si="6"/>
        <v>18360</v>
      </c>
      <c r="O69" s="317">
        <v>0</v>
      </c>
      <c r="P69" s="318">
        <v>0</v>
      </c>
      <c r="Q69" s="319">
        <v>2</v>
      </c>
      <c r="R69" s="316">
        <v>16000</v>
      </c>
      <c r="S69" s="320">
        <f t="shared" si="7"/>
        <v>34360</v>
      </c>
      <c r="T69" s="321" t="s">
        <v>372</v>
      </c>
      <c r="U69" s="324"/>
      <c r="V69" s="346" t="s">
        <v>759</v>
      </c>
      <c r="W69" s="243"/>
    </row>
    <row r="70" spans="1:26" ht="30" customHeight="1" x14ac:dyDescent="0.2">
      <c r="A70" s="258">
        <v>8</v>
      </c>
      <c r="B70" s="311" t="s">
        <v>756</v>
      </c>
      <c r="C70" s="312" t="s">
        <v>429</v>
      </c>
      <c r="D70" s="312" t="s">
        <v>685</v>
      </c>
      <c r="E70" s="313" t="s">
        <v>686</v>
      </c>
      <c r="F70" s="313" t="s">
        <v>686</v>
      </c>
      <c r="G70" s="313" t="s">
        <v>686</v>
      </c>
      <c r="H70" s="312" t="s">
        <v>685</v>
      </c>
      <c r="I70" s="314" t="s">
        <v>813</v>
      </c>
      <c r="J70" s="315" t="s">
        <v>756</v>
      </c>
      <c r="K70" s="345" t="s">
        <v>754</v>
      </c>
      <c r="L70" s="314">
        <v>18360</v>
      </c>
      <c r="M70" s="312">
        <v>1</v>
      </c>
      <c r="N70" s="316">
        <f t="shared" si="6"/>
        <v>18360</v>
      </c>
      <c r="O70" s="317">
        <v>0</v>
      </c>
      <c r="P70" s="318">
        <v>0</v>
      </c>
      <c r="Q70" s="319">
        <v>2</v>
      </c>
      <c r="R70" s="316">
        <v>16000</v>
      </c>
      <c r="S70" s="320">
        <f t="shared" si="7"/>
        <v>34360</v>
      </c>
      <c r="T70" s="321" t="s">
        <v>372</v>
      </c>
      <c r="U70" s="324"/>
      <c r="V70" s="346" t="s">
        <v>759</v>
      </c>
      <c r="W70" s="243"/>
    </row>
    <row r="71" spans="1:26" ht="30" customHeight="1" x14ac:dyDescent="0.2">
      <c r="A71" s="258">
        <v>9</v>
      </c>
      <c r="B71" s="311" t="s">
        <v>756</v>
      </c>
      <c r="C71" s="312" t="s">
        <v>430</v>
      </c>
      <c r="D71" s="312" t="s">
        <v>685</v>
      </c>
      <c r="E71" s="313" t="s">
        <v>686</v>
      </c>
      <c r="F71" s="313" t="s">
        <v>686</v>
      </c>
      <c r="G71" s="313" t="s">
        <v>686</v>
      </c>
      <c r="H71" s="312" t="s">
        <v>685</v>
      </c>
      <c r="I71" s="314" t="s">
        <v>590</v>
      </c>
      <c r="J71" s="315" t="s">
        <v>327</v>
      </c>
      <c r="K71" s="345" t="s">
        <v>754</v>
      </c>
      <c r="L71" s="314">
        <v>18360</v>
      </c>
      <c r="M71" s="312">
        <v>1</v>
      </c>
      <c r="N71" s="316">
        <f t="shared" si="6"/>
        <v>18360</v>
      </c>
      <c r="O71" s="317">
        <v>0</v>
      </c>
      <c r="P71" s="318">
        <v>0</v>
      </c>
      <c r="Q71" s="319">
        <v>2</v>
      </c>
      <c r="R71" s="316">
        <v>16000</v>
      </c>
      <c r="S71" s="320">
        <f t="shared" si="7"/>
        <v>34360</v>
      </c>
      <c r="T71" s="321" t="s">
        <v>372</v>
      </c>
      <c r="U71" s="324"/>
      <c r="V71" s="346" t="s">
        <v>759</v>
      </c>
      <c r="W71" s="243"/>
    </row>
    <row r="72" spans="1:26" ht="30" customHeight="1" x14ac:dyDescent="0.2">
      <c r="A72" s="258">
        <v>10</v>
      </c>
      <c r="B72" s="311" t="s">
        <v>757</v>
      </c>
      <c r="C72" s="312" t="s">
        <v>432</v>
      </c>
      <c r="D72" s="312" t="s">
        <v>685</v>
      </c>
      <c r="E72" s="313" t="s">
        <v>686</v>
      </c>
      <c r="F72" s="313" t="s">
        <v>686</v>
      </c>
      <c r="G72" s="313" t="s">
        <v>686</v>
      </c>
      <c r="H72" s="312" t="s">
        <v>685</v>
      </c>
      <c r="I72" s="314" t="s">
        <v>590</v>
      </c>
      <c r="J72" s="315" t="s">
        <v>376</v>
      </c>
      <c r="K72" s="345" t="s">
        <v>754</v>
      </c>
      <c r="L72" s="314">
        <v>7120</v>
      </c>
      <c r="M72" s="312">
        <v>1</v>
      </c>
      <c r="N72" s="316">
        <f t="shared" si="6"/>
        <v>7120</v>
      </c>
      <c r="O72" s="317">
        <v>0</v>
      </c>
      <c r="P72" s="318">
        <v>0</v>
      </c>
      <c r="Q72" s="319">
        <v>2</v>
      </c>
      <c r="R72" s="316">
        <v>16000</v>
      </c>
      <c r="S72" s="320">
        <f t="shared" si="7"/>
        <v>23120</v>
      </c>
      <c r="T72" s="321" t="s">
        <v>372</v>
      </c>
      <c r="U72" s="324"/>
      <c r="V72" s="346" t="s">
        <v>760</v>
      </c>
      <c r="W72" s="243"/>
    </row>
    <row r="73" spans="1:26" ht="18" customHeight="1" thickBot="1" x14ac:dyDescent="0.25">
      <c r="A73" s="275"/>
      <c r="B73" s="276"/>
      <c r="C73" s="277"/>
      <c r="D73" s="276"/>
      <c r="E73" s="276"/>
      <c r="F73" s="276"/>
      <c r="G73" s="276"/>
      <c r="H73" s="276"/>
      <c r="I73" s="331"/>
      <c r="J73" s="331" t="s">
        <v>836</v>
      </c>
      <c r="K73" s="550" t="s">
        <v>51</v>
      </c>
      <c r="L73" s="551"/>
      <c r="M73" s="332"/>
      <c r="N73" s="333">
        <f>SUM(N63:N72)</f>
        <v>155720</v>
      </c>
      <c r="O73" s="334"/>
      <c r="P73" s="333">
        <f>SUM(P63:P72)</f>
        <v>11000</v>
      </c>
      <c r="Q73" s="334"/>
      <c r="R73" s="333">
        <f>SUM(R63:R72)</f>
        <v>160000</v>
      </c>
      <c r="S73" s="336">
        <f>SUM(S63:S72)</f>
        <v>326720</v>
      </c>
      <c r="T73" s="337"/>
      <c r="U73" s="338"/>
      <c r="V73" s="339"/>
      <c r="W73" s="243"/>
    </row>
    <row r="74" spans="1:26" x14ac:dyDescent="0.15">
      <c r="A74" s="291" t="s">
        <v>690</v>
      </c>
      <c r="B74" s="289"/>
      <c r="C74" s="243"/>
      <c r="D74" s="243"/>
      <c r="E74" s="243"/>
      <c r="F74" s="243"/>
      <c r="G74" s="243"/>
      <c r="H74" s="243"/>
      <c r="I74" s="243"/>
      <c r="J74" s="243"/>
      <c r="K74" s="243"/>
      <c r="L74" s="243"/>
      <c r="M74" s="243"/>
      <c r="N74" s="243"/>
      <c r="O74" s="243"/>
      <c r="P74" s="243"/>
      <c r="Q74" s="243"/>
      <c r="R74" s="290"/>
      <c r="S74" s="243"/>
      <c r="T74" s="243"/>
      <c r="U74" s="243"/>
      <c r="V74" s="243"/>
      <c r="W74" s="243"/>
    </row>
    <row r="75" spans="1:26" x14ac:dyDescent="0.15">
      <c r="A75" s="291" t="s">
        <v>689</v>
      </c>
      <c r="B75" s="289"/>
      <c r="C75" s="243"/>
      <c r="D75" s="243"/>
      <c r="E75" s="243"/>
      <c r="F75" s="243"/>
      <c r="G75" s="243"/>
      <c r="H75" s="243"/>
      <c r="I75" s="243"/>
      <c r="J75" s="243"/>
      <c r="K75" s="243"/>
      <c r="L75" s="243"/>
      <c r="M75" s="243"/>
      <c r="N75" s="243"/>
      <c r="O75" s="243"/>
      <c r="P75" s="243"/>
      <c r="Q75" s="243"/>
      <c r="R75" s="290"/>
      <c r="S75" s="243"/>
      <c r="T75" s="243"/>
      <c r="U75" s="243"/>
      <c r="V75" s="243"/>
      <c r="W75" s="243"/>
    </row>
    <row r="76" spans="1:26" x14ac:dyDescent="0.15">
      <c r="A76" s="291" t="s">
        <v>834</v>
      </c>
      <c r="B76" s="243"/>
      <c r="C76" s="243"/>
      <c r="D76" s="243"/>
      <c r="E76" s="243"/>
      <c r="F76" s="243"/>
      <c r="G76" s="243"/>
      <c r="H76" s="243"/>
      <c r="I76" s="243"/>
      <c r="J76" s="243"/>
      <c r="K76" s="243"/>
      <c r="L76" s="243"/>
      <c r="M76" s="243"/>
      <c r="N76" s="243"/>
      <c r="O76" s="243"/>
      <c r="P76" s="243"/>
      <c r="Q76" s="243"/>
      <c r="R76" s="290"/>
      <c r="S76" s="243"/>
      <c r="T76" s="243"/>
      <c r="U76" s="243"/>
      <c r="V76" s="243"/>
      <c r="W76" s="243"/>
    </row>
    <row r="77" spans="1:26" x14ac:dyDescent="0.2">
      <c r="A77" s="241"/>
      <c r="B77" s="243"/>
      <c r="C77" s="243"/>
      <c r="D77" s="243"/>
      <c r="E77" s="243"/>
      <c r="F77" s="243"/>
      <c r="G77" s="243"/>
      <c r="H77" s="243"/>
      <c r="I77" s="243"/>
      <c r="J77" s="243"/>
      <c r="K77" s="243"/>
      <c r="L77" s="243"/>
      <c r="M77" s="243"/>
      <c r="N77" s="243"/>
      <c r="O77" s="243"/>
      <c r="P77" s="243"/>
      <c r="Q77" s="243"/>
      <c r="R77" s="243"/>
      <c r="S77" s="243"/>
      <c r="T77" s="243"/>
      <c r="U77" s="243"/>
      <c r="V77" s="243"/>
      <c r="W77" s="243"/>
    </row>
    <row r="78" spans="1:26" x14ac:dyDescent="0.2">
      <c r="A78" s="293"/>
      <c r="B78" s="293"/>
      <c r="C78" s="294"/>
      <c r="D78" s="294"/>
      <c r="E78" s="294"/>
      <c r="F78" s="294"/>
      <c r="G78" s="294"/>
      <c r="H78" s="294"/>
      <c r="I78" s="294"/>
      <c r="J78" s="294"/>
      <c r="K78" s="294"/>
      <c r="L78" s="294"/>
      <c r="M78" s="294"/>
      <c r="N78" s="294"/>
      <c r="O78" s="294"/>
      <c r="P78" s="294"/>
      <c r="Q78" s="294"/>
      <c r="R78" s="294"/>
      <c r="S78" s="294"/>
      <c r="T78" s="294"/>
      <c r="U78" s="294"/>
      <c r="V78" s="294"/>
    </row>
    <row r="79" spans="1:26" x14ac:dyDescent="0.2">
      <c r="I79" s="347"/>
      <c r="J79" s="348"/>
      <c r="L79" s="349"/>
      <c r="M79" s="292"/>
      <c r="N79" s="350"/>
      <c r="O79" s="292"/>
      <c r="P79" s="292"/>
      <c r="Q79" s="292"/>
      <c r="R79" s="350"/>
      <c r="S79" s="350"/>
      <c r="U79" s="349"/>
    </row>
  </sheetData>
  <mergeCells count="36">
    <mergeCell ref="K73:L73"/>
    <mergeCell ref="O57:V57"/>
    <mergeCell ref="C59:O59"/>
    <mergeCell ref="A61:A62"/>
    <mergeCell ref="B61:B62"/>
    <mergeCell ref="C61:C62"/>
    <mergeCell ref="I61:N61"/>
    <mergeCell ref="O61:P61"/>
    <mergeCell ref="Q61:R61"/>
    <mergeCell ref="S61:S62"/>
    <mergeCell ref="T61:U61"/>
    <mergeCell ref="V61:V62"/>
    <mergeCell ref="K45:L45"/>
    <mergeCell ref="C8:C9"/>
    <mergeCell ref="Q33:R33"/>
    <mergeCell ref="W1:W20"/>
    <mergeCell ref="Q8:R8"/>
    <mergeCell ref="S8:S9"/>
    <mergeCell ref="O8:P8"/>
    <mergeCell ref="T33:U33"/>
    <mergeCell ref="V33:V34"/>
    <mergeCell ref="V8:V9"/>
    <mergeCell ref="T8:U8"/>
    <mergeCell ref="O29:V29"/>
    <mergeCell ref="A33:A34"/>
    <mergeCell ref="B33:B34"/>
    <mergeCell ref="C33:C34"/>
    <mergeCell ref="I33:N33"/>
    <mergeCell ref="S33:S34"/>
    <mergeCell ref="O33:P33"/>
    <mergeCell ref="A8:A9"/>
    <mergeCell ref="B8:B9"/>
    <mergeCell ref="O4:V4"/>
    <mergeCell ref="C6:O6"/>
    <mergeCell ref="C31:O31"/>
    <mergeCell ref="I8:N8"/>
  </mergeCells>
  <phoneticPr fontId="2"/>
  <dataValidations count="2">
    <dataValidation type="list" allowBlank="1" showInputMessage="1" showErrorMessage="1" sqref="D10:H19 E63:G72" xr:uid="{00000000-0002-0000-0200-000000000000}">
      <formula1>$X$9:$X$12</formula1>
    </dataValidation>
    <dataValidation type="list" allowBlank="1" showInputMessage="1" showErrorMessage="1" sqref="G40:G42 D36 G35:H36 G38:H38 H41 D40 E44 E36:E41 F43:F44 F35:F39 F41" xr:uid="{00000000-0002-0000-0200-000001000000}">
      <formula1>$Z$8:$Z$11</formula1>
    </dataValidation>
  </dataValidations>
  <hyperlinks>
    <hyperlink ref="U2" location="目次!B2" display="目次へ戻る" xr:uid="{00000000-0004-0000-0200-000000000000}"/>
    <hyperlink ref="U27" location="目次!B2" display="目次へ戻る" xr:uid="{00000000-0004-0000-0200-000001000000}"/>
    <hyperlink ref="X1" location="目次!B2" display="目次へ戻る" xr:uid="{00000000-0004-0000-0200-000002000000}"/>
    <hyperlink ref="U55" location="目次!B2" display="目次へ戻る" xr:uid="{00000000-0004-0000-0200-000003000000}"/>
  </hyperlinks>
  <printOptions horizontalCentered="1" verticalCentered="1"/>
  <pageMargins left="0.6692913385826772" right="0.6692913385826772" top="0.78740157480314965" bottom="0.78740157480314965"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36"/>
  <sheetViews>
    <sheetView showZeros="0" view="pageBreakPreview" zoomScaleNormal="100" zoomScaleSheetLayoutView="100" workbookViewId="0">
      <selection activeCell="A3" sqref="A3:F3"/>
    </sheetView>
  </sheetViews>
  <sheetFormatPr defaultColWidth="8.88671875" defaultRowHeight="13.2" x14ac:dyDescent="0.2"/>
  <cols>
    <col min="1" max="1" width="3.21875" style="351" customWidth="1"/>
    <col min="2" max="2" width="16.109375" style="351" customWidth="1"/>
    <col min="3" max="5" width="14.6640625" style="351" customWidth="1"/>
    <col min="6" max="6" width="23.6640625" style="351" customWidth="1"/>
    <col min="7" max="7" width="8.88671875" style="351"/>
    <col min="8" max="8" width="3.21875" style="351" customWidth="1"/>
    <col min="9" max="9" width="16.109375" style="351" customWidth="1"/>
    <col min="10" max="12" width="14.6640625" style="351" customWidth="1"/>
    <col min="13" max="13" width="23.6640625" style="351" customWidth="1"/>
    <col min="14" max="16384" width="8.88671875" style="351"/>
  </cols>
  <sheetData>
    <row r="1" spans="1:13" x14ac:dyDescent="0.2">
      <c r="A1" s="351" t="s">
        <v>27</v>
      </c>
      <c r="H1" s="352" t="s">
        <v>765</v>
      </c>
    </row>
    <row r="3" spans="1:13" ht="19.2" x14ac:dyDescent="0.2">
      <c r="A3" s="565" t="s">
        <v>849</v>
      </c>
      <c r="B3" s="565"/>
      <c r="C3" s="565"/>
      <c r="D3" s="565"/>
      <c r="E3" s="565"/>
      <c r="F3" s="565"/>
      <c r="H3" s="565" t="s">
        <v>871</v>
      </c>
      <c r="I3" s="565"/>
      <c r="J3" s="565"/>
      <c r="K3" s="565"/>
      <c r="L3" s="565"/>
      <c r="M3" s="565"/>
    </row>
    <row r="5" spans="1:13" ht="24" customHeight="1" x14ac:dyDescent="0.2">
      <c r="C5" s="566" t="s">
        <v>863</v>
      </c>
      <c r="D5" s="566"/>
      <c r="E5" s="353"/>
      <c r="F5" s="353"/>
      <c r="L5" s="353" t="s">
        <v>23</v>
      </c>
      <c r="M5" s="354" t="s">
        <v>507</v>
      </c>
    </row>
    <row r="6" spans="1:13" ht="24" customHeight="1" x14ac:dyDescent="0.2"/>
    <row r="7" spans="1:13" ht="24" customHeight="1" x14ac:dyDescent="0.2">
      <c r="A7" s="351" t="s">
        <v>1</v>
      </c>
      <c r="F7" s="355" t="s">
        <v>24</v>
      </c>
      <c r="H7" s="351" t="s">
        <v>1</v>
      </c>
      <c r="M7" s="355" t="s">
        <v>24</v>
      </c>
    </row>
    <row r="8" spans="1:13" ht="26.25" customHeight="1" x14ac:dyDescent="0.2">
      <c r="A8" s="356" t="s">
        <v>25</v>
      </c>
      <c r="B8" s="356" t="s">
        <v>5</v>
      </c>
      <c r="C8" s="50" t="s">
        <v>308</v>
      </c>
      <c r="D8" s="50" t="s">
        <v>309</v>
      </c>
      <c r="E8" s="357" t="s">
        <v>310</v>
      </c>
      <c r="F8" s="356" t="s">
        <v>337</v>
      </c>
      <c r="H8" s="356" t="s">
        <v>2</v>
      </c>
      <c r="I8" s="356" t="s">
        <v>5</v>
      </c>
      <c r="J8" s="50" t="s">
        <v>308</v>
      </c>
      <c r="K8" s="50" t="s">
        <v>309</v>
      </c>
      <c r="L8" s="357" t="s">
        <v>310</v>
      </c>
      <c r="M8" s="356" t="s">
        <v>337</v>
      </c>
    </row>
    <row r="9" spans="1:13" ht="26.25" customHeight="1" x14ac:dyDescent="0.2">
      <c r="A9" s="358">
        <v>1</v>
      </c>
      <c r="B9" s="479" t="s">
        <v>8</v>
      </c>
      <c r="C9" s="358">
        <v>0</v>
      </c>
      <c r="D9" s="358">
        <v>0</v>
      </c>
      <c r="E9" s="358">
        <f t="shared" ref="E9:E14" si="0">D9-C9</f>
        <v>0</v>
      </c>
      <c r="F9" s="358"/>
      <c r="H9" s="358">
        <v>1</v>
      </c>
      <c r="I9" s="356" t="s">
        <v>8</v>
      </c>
      <c r="J9" s="359">
        <v>600000</v>
      </c>
      <c r="K9" s="359">
        <v>600000</v>
      </c>
      <c r="L9" s="359">
        <f t="shared" ref="L9:L14" si="1">K9-J9</f>
        <v>0</v>
      </c>
      <c r="M9" s="359"/>
    </row>
    <row r="10" spans="1:13" ht="26.25" customHeight="1" x14ac:dyDescent="0.2">
      <c r="A10" s="358">
        <v>2</v>
      </c>
      <c r="B10" s="479" t="s">
        <v>7</v>
      </c>
      <c r="C10" s="358">
        <v>0</v>
      </c>
      <c r="D10" s="358">
        <v>0</v>
      </c>
      <c r="E10" s="358">
        <f t="shared" si="0"/>
        <v>0</v>
      </c>
      <c r="F10" s="358"/>
      <c r="H10" s="358">
        <v>2</v>
      </c>
      <c r="I10" s="356" t="s">
        <v>7</v>
      </c>
      <c r="J10" s="359">
        <v>80000</v>
      </c>
      <c r="K10" s="359">
        <v>80000</v>
      </c>
      <c r="L10" s="359">
        <f t="shared" si="1"/>
        <v>0</v>
      </c>
      <c r="M10" s="359" t="s">
        <v>369</v>
      </c>
    </row>
    <row r="11" spans="1:13" ht="26.25" customHeight="1" x14ac:dyDescent="0.2">
      <c r="A11" s="358">
        <v>3</v>
      </c>
      <c r="B11" s="479" t="s">
        <v>9</v>
      </c>
      <c r="C11" s="358">
        <v>0</v>
      </c>
      <c r="D11" s="358">
        <v>0</v>
      </c>
      <c r="E11" s="358">
        <f t="shared" si="0"/>
        <v>0</v>
      </c>
      <c r="F11" s="358"/>
      <c r="H11" s="358">
        <v>3</v>
      </c>
      <c r="I11" s="356" t="s">
        <v>9</v>
      </c>
      <c r="J11" s="359">
        <v>0</v>
      </c>
      <c r="K11" s="359">
        <v>0</v>
      </c>
      <c r="L11" s="359">
        <f t="shared" si="1"/>
        <v>0</v>
      </c>
      <c r="M11" s="359"/>
    </row>
    <row r="12" spans="1:13" ht="26.25" customHeight="1" x14ac:dyDescent="0.2">
      <c r="A12" s="358">
        <v>4</v>
      </c>
      <c r="B12" s="479" t="s">
        <v>297</v>
      </c>
      <c r="C12" s="358">
        <v>0</v>
      </c>
      <c r="D12" s="358">
        <v>0</v>
      </c>
      <c r="E12" s="358">
        <f t="shared" si="0"/>
        <v>0</v>
      </c>
      <c r="F12" s="358"/>
      <c r="H12" s="358">
        <v>4</v>
      </c>
      <c r="I12" s="356" t="s">
        <v>297</v>
      </c>
      <c r="J12" s="359">
        <v>20000</v>
      </c>
      <c r="K12" s="359">
        <v>21000</v>
      </c>
      <c r="L12" s="359">
        <f t="shared" si="1"/>
        <v>1000</v>
      </c>
      <c r="M12" s="359" t="s">
        <v>850</v>
      </c>
    </row>
    <row r="13" spans="1:13" ht="26.25" customHeight="1" x14ac:dyDescent="0.15">
      <c r="A13" s="358">
        <v>5</v>
      </c>
      <c r="B13" s="479" t="s">
        <v>298</v>
      </c>
      <c r="C13" s="358">
        <v>0</v>
      </c>
      <c r="D13" s="358">
        <v>0</v>
      </c>
      <c r="E13" s="358">
        <f t="shared" si="0"/>
        <v>0</v>
      </c>
      <c r="F13" s="360" t="s">
        <v>854</v>
      </c>
      <c r="H13" s="358">
        <v>5</v>
      </c>
      <c r="I13" s="356" t="s">
        <v>298</v>
      </c>
      <c r="J13" s="359">
        <v>200000</v>
      </c>
      <c r="K13" s="359">
        <v>195000</v>
      </c>
      <c r="L13" s="359">
        <f t="shared" si="1"/>
        <v>-5000</v>
      </c>
      <c r="M13" s="361" t="s">
        <v>471</v>
      </c>
    </row>
    <row r="14" spans="1:13" ht="26.25" customHeight="1" x14ac:dyDescent="0.2">
      <c r="A14" s="362" t="s">
        <v>35</v>
      </c>
      <c r="B14" s="363"/>
      <c r="C14" s="358">
        <f>SUM(C9:C13)</f>
        <v>0</v>
      </c>
      <c r="D14" s="358">
        <f>SUM(D9:D13)</f>
        <v>0</v>
      </c>
      <c r="E14" s="358">
        <f t="shared" si="0"/>
        <v>0</v>
      </c>
      <c r="F14" s="358"/>
      <c r="H14" s="362" t="s">
        <v>35</v>
      </c>
      <c r="I14" s="363"/>
      <c r="J14" s="359">
        <f>SUM(J9:J13)</f>
        <v>900000</v>
      </c>
      <c r="K14" s="359">
        <f>SUM(K9:K13)</f>
        <v>896000</v>
      </c>
      <c r="L14" s="359">
        <f t="shared" si="1"/>
        <v>-4000</v>
      </c>
      <c r="M14" s="359"/>
    </row>
    <row r="15" spans="1:13" ht="24" customHeight="1" x14ac:dyDescent="0.2"/>
    <row r="16" spans="1:13" ht="24" customHeight="1" x14ac:dyDescent="0.2">
      <c r="A16" s="351" t="s">
        <v>12</v>
      </c>
      <c r="H16" s="351" t="s">
        <v>12</v>
      </c>
    </row>
    <row r="17" spans="1:13" ht="26.25" customHeight="1" x14ac:dyDescent="0.2">
      <c r="A17" s="356" t="s">
        <v>26</v>
      </c>
      <c r="B17" s="356" t="s">
        <v>5</v>
      </c>
      <c r="C17" s="50" t="s">
        <v>308</v>
      </c>
      <c r="D17" s="50" t="s">
        <v>309</v>
      </c>
      <c r="E17" s="357" t="s">
        <v>311</v>
      </c>
      <c r="F17" s="356" t="s">
        <v>337</v>
      </c>
      <c r="H17" s="356" t="s">
        <v>2</v>
      </c>
      <c r="I17" s="356" t="s">
        <v>5</v>
      </c>
      <c r="J17" s="50" t="s">
        <v>308</v>
      </c>
      <c r="K17" s="50" t="s">
        <v>309</v>
      </c>
      <c r="L17" s="357" t="s">
        <v>311</v>
      </c>
      <c r="M17" s="356" t="s">
        <v>337</v>
      </c>
    </row>
    <row r="18" spans="1:13" ht="26.25" customHeight="1" x14ac:dyDescent="0.2">
      <c r="A18" s="358">
        <v>1</v>
      </c>
      <c r="B18" s="479" t="s">
        <v>13</v>
      </c>
      <c r="C18" s="358">
        <v>0</v>
      </c>
      <c r="D18" s="358">
        <v>0</v>
      </c>
      <c r="E18" s="358">
        <f>C18-D18</f>
        <v>0</v>
      </c>
      <c r="F18" s="358"/>
      <c r="H18" s="358">
        <v>1</v>
      </c>
      <c r="I18" s="356" t="s">
        <v>13</v>
      </c>
      <c r="J18" s="359">
        <v>110000</v>
      </c>
      <c r="K18" s="359">
        <v>104000</v>
      </c>
      <c r="L18" s="359">
        <f>J18-K18</f>
        <v>6000</v>
      </c>
      <c r="M18" s="364" t="s">
        <v>368</v>
      </c>
    </row>
    <row r="19" spans="1:13" ht="26.25" customHeight="1" x14ac:dyDescent="0.2">
      <c r="A19" s="358">
        <v>2</v>
      </c>
      <c r="B19" s="479" t="s">
        <v>296</v>
      </c>
      <c r="C19" s="358">
        <v>0</v>
      </c>
      <c r="D19" s="358">
        <v>0</v>
      </c>
      <c r="E19" s="358">
        <f t="shared" ref="E19:E27" si="2">C19-D19</f>
        <v>0</v>
      </c>
      <c r="F19" s="358"/>
      <c r="H19" s="358">
        <v>2</v>
      </c>
      <c r="I19" s="356" t="s">
        <v>296</v>
      </c>
      <c r="J19" s="359">
        <v>350000</v>
      </c>
      <c r="K19" s="359">
        <v>338900</v>
      </c>
      <c r="L19" s="359">
        <f t="shared" ref="L19:L27" si="3">J19-K19</f>
        <v>11100</v>
      </c>
      <c r="M19" s="365" t="s">
        <v>528</v>
      </c>
    </row>
    <row r="20" spans="1:13" ht="26.25" customHeight="1" x14ac:dyDescent="0.2">
      <c r="A20" s="358">
        <v>3</v>
      </c>
      <c r="B20" s="479" t="s">
        <v>16</v>
      </c>
      <c r="C20" s="358">
        <v>0</v>
      </c>
      <c r="D20" s="358">
        <v>0</v>
      </c>
      <c r="E20" s="358">
        <f t="shared" si="2"/>
        <v>0</v>
      </c>
      <c r="F20" s="358"/>
      <c r="H20" s="358">
        <v>3</v>
      </c>
      <c r="I20" s="356" t="s">
        <v>16</v>
      </c>
      <c r="J20" s="359">
        <v>50000</v>
      </c>
      <c r="K20" s="359">
        <v>37040</v>
      </c>
      <c r="L20" s="359">
        <f t="shared" si="3"/>
        <v>12960</v>
      </c>
      <c r="M20" s="366" t="s">
        <v>805</v>
      </c>
    </row>
    <row r="21" spans="1:13" ht="26.25" customHeight="1" x14ac:dyDescent="0.2">
      <c r="A21" s="358">
        <v>4</v>
      </c>
      <c r="B21" s="479" t="s">
        <v>17</v>
      </c>
      <c r="C21" s="358">
        <v>0</v>
      </c>
      <c r="D21" s="358">
        <v>0</v>
      </c>
      <c r="E21" s="358">
        <f t="shared" si="2"/>
        <v>0</v>
      </c>
      <c r="F21" s="367" t="s">
        <v>853</v>
      </c>
      <c r="H21" s="358">
        <v>4</v>
      </c>
      <c r="I21" s="356" t="s">
        <v>17</v>
      </c>
      <c r="J21" s="359">
        <v>160000</v>
      </c>
      <c r="K21" s="359">
        <v>160000</v>
      </c>
      <c r="L21" s="359">
        <f t="shared" si="3"/>
        <v>0</v>
      </c>
      <c r="M21" s="364" t="s">
        <v>851</v>
      </c>
    </row>
    <row r="22" spans="1:13" ht="26.25" customHeight="1" x14ac:dyDescent="0.2">
      <c r="A22" s="358">
        <v>5</v>
      </c>
      <c r="B22" s="479" t="s">
        <v>18</v>
      </c>
      <c r="C22" s="358">
        <v>0</v>
      </c>
      <c r="D22" s="358">
        <v>0</v>
      </c>
      <c r="E22" s="358">
        <f t="shared" si="2"/>
        <v>0</v>
      </c>
      <c r="F22" s="358"/>
      <c r="H22" s="358">
        <v>5</v>
      </c>
      <c r="I22" s="356" t="s">
        <v>18</v>
      </c>
      <c r="J22" s="359">
        <v>5000</v>
      </c>
      <c r="K22" s="359">
        <v>5670</v>
      </c>
      <c r="L22" s="359">
        <f t="shared" si="3"/>
        <v>-670</v>
      </c>
      <c r="M22" s="365" t="s">
        <v>529</v>
      </c>
    </row>
    <row r="23" spans="1:13" ht="26.25" customHeight="1" x14ac:dyDescent="0.2">
      <c r="A23" s="358">
        <v>6</v>
      </c>
      <c r="B23" s="479" t="s">
        <v>19</v>
      </c>
      <c r="C23" s="358">
        <v>0</v>
      </c>
      <c r="D23" s="358">
        <v>0</v>
      </c>
      <c r="E23" s="358">
        <f t="shared" si="2"/>
        <v>0</v>
      </c>
      <c r="F23" s="358"/>
      <c r="H23" s="358">
        <v>6</v>
      </c>
      <c r="I23" s="356" t="s">
        <v>19</v>
      </c>
      <c r="J23" s="359">
        <v>130000</v>
      </c>
      <c r="K23" s="359">
        <v>132500</v>
      </c>
      <c r="L23" s="359">
        <f t="shared" si="3"/>
        <v>-2500</v>
      </c>
      <c r="M23" s="365" t="s">
        <v>838</v>
      </c>
    </row>
    <row r="24" spans="1:13" ht="26.25" customHeight="1" x14ac:dyDescent="0.2">
      <c r="A24" s="358">
        <v>7</v>
      </c>
      <c r="B24" s="479" t="s">
        <v>302</v>
      </c>
      <c r="C24" s="358">
        <v>0</v>
      </c>
      <c r="D24" s="358">
        <v>0</v>
      </c>
      <c r="E24" s="358">
        <f t="shared" si="2"/>
        <v>0</v>
      </c>
      <c r="F24" s="358"/>
      <c r="H24" s="358">
        <v>7</v>
      </c>
      <c r="I24" s="356" t="s">
        <v>302</v>
      </c>
      <c r="J24" s="359">
        <v>10000</v>
      </c>
      <c r="K24" s="359">
        <v>6000</v>
      </c>
      <c r="L24" s="359">
        <f t="shared" si="3"/>
        <v>4000</v>
      </c>
      <c r="M24" s="365" t="s">
        <v>848</v>
      </c>
    </row>
    <row r="25" spans="1:13" ht="26.25" customHeight="1" x14ac:dyDescent="0.2">
      <c r="A25" s="358">
        <v>8</v>
      </c>
      <c r="B25" s="479" t="s">
        <v>303</v>
      </c>
      <c r="C25" s="358">
        <v>0</v>
      </c>
      <c r="D25" s="358">
        <v>0</v>
      </c>
      <c r="E25" s="358">
        <f t="shared" si="2"/>
        <v>0</v>
      </c>
      <c r="F25" s="358"/>
      <c r="H25" s="358">
        <v>8</v>
      </c>
      <c r="I25" s="356" t="s">
        <v>303</v>
      </c>
      <c r="J25" s="359">
        <v>80000</v>
      </c>
      <c r="K25" s="359">
        <v>78000</v>
      </c>
      <c r="L25" s="359">
        <f t="shared" si="3"/>
        <v>2000</v>
      </c>
      <c r="M25" s="364" t="s">
        <v>532</v>
      </c>
    </row>
    <row r="26" spans="1:13" ht="26.25" customHeight="1" x14ac:dyDescent="0.2">
      <c r="A26" s="358">
        <v>9</v>
      </c>
      <c r="B26" s="479" t="s">
        <v>305</v>
      </c>
      <c r="C26" s="358">
        <v>0</v>
      </c>
      <c r="D26" s="358">
        <v>0</v>
      </c>
      <c r="E26" s="358">
        <f t="shared" si="2"/>
        <v>0</v>
      </c>
      <c r="F26" s="358"/>
      <c r="H26" s="358">
        <v>9</v>
      </c>
      <c r="I26" s="356" t="s">
        <v>305</v>
      </c>
      <c r="J26" s="359">
        <v>5000</v>
      </c>
      <c r="K26" s="359">
        <v>2480</v>
      </c>
      <c r="L26" s="359">
        <f t="shared" si="3"/>
        <v>2520</v>
      </c>
      <c r="M26" s="365" t="s">
        <v>506</v>
      </c>
    </row>
    <row r="27" spans="1:13" ht="26.25" customHeight="1" x14ac:dyDescent="0.2">
      <c r="A27" s="362" t="s">
        <v>35</v>
      </c>
      <c r="B27" s="363"/>
      <c r="C27" s="358">
        <f>SUM(C18:C26)</f>
        <v>0</v>
      </c>
      <c r="D27" s="358">
        <f>SUM(D18:D26)</f>
        <v>0</v>
      </c>
      <c r="E27" s="358">
        <f t="shared" si="2"/>
        <v>0</v>
      </c>
      <c r="F27" s="358"/>
      <c r="H27" s="362" t="s">
        <v>35</v>
      </c>
      <c r="I27" s="363"/>
      <c r="J27" s="359">
        <f>SUM(J18:J26)</f>
        <v>900000</v>
      </c>
      <c r="K27" s="359">
        <f>SUM(K18:K26)</f>
        <v>864590</v>
      </c>
      <c r="L27" s="359">
        <f t="shared" si="3"/>
        <v>35410</v>
      </c>
      <c r="M27" s="364"/>
    </row>
    <row r="30" spans="1:13" x14ac:dyDescent="0.2">
      <c r="A30" s="351" t="str">
        <f>IF(D14-D27&lt;0,"","収支　　収入額　"&amp;TEXT(D14,"#,##0")&amp;"円  "&amp;"－支出額　"&amp;TEXT(D27,"#,##0")&amp;"円  ＝  "&amp;"残額　"&amp;TEXT(D14-D27,"#,##0")&amp;IF(D14=D27,"円","円(高体連へ戻入)"))</f>
        <v>収支　　収入額　0円  －支出額　0円  ＝  残額　0円</v>
      </c>
      <c r="D30" s="368"/>
      <c r="H30" s="564" t="str">
        <f>IF(K14-K27&lt;0,"","収支　　収入額　"&amp;TEXT(K14,"#,##0")&amp;"円  "&amp;"－支出額　"&amp;TEXT(K27,"#,##0")&amp;"円  ＝  "&amp;"残額　"&amp;TEXT(K14-K27,"#,##0")&amp;IF(K14=K27,"円","円(高体連へ戻入)"))</f>
        <v>収支　　収入額　896,000円  －支出額　864,590円  ＝  残額　31,410円(高体連へ戻入)</v>
      </c>
      <c r="I30" s="564"/>
      <c r="J30" s="564"/>
      <c r="K30" s="564"/>
      <c r="L30" s="564"/>
      <c r="M30" s="564"/>
    </row>
    <row r="32" spans="1:13" x14ac:dyDescent="0.2">
      <c r="E32" s="369" t="str">
        <f>IF(D14-D27&lt;0,"赤字です。決算できません。","")</f>
        <v/>
      </c>
      <c r="L32" s="369" t="str">
        <f>IF(K14-K27&lt;0,"赤字です。決算できません。","")</f>
        <v/>
      </c>
    </row>
    <row r="33" spans="2:13" x14ac:dyDescent="0.2">
      <c r="C33" s="351" t="s">
        <v>33</v>
      </c>
      <c r="E33" s="353" t="s">
        <v>34</v>
      </c>
      <c r="F33" s="353"/>
      <c r="I33" s="564">
        <v>43995</v>
      </c>
      <c r="J33" s="564"/>
      <c r="K33" s="564"/>
      <c r="L33" s="353" t="s">
        <v>34</v>
      </c>
      <c r="M33" s="353" t="s">
        <v>472</v>
      </c>
    </row>
    <row r="36" spans="2:13" x14ac:dyDescent="0.2">
      <c r="B36" s="370" t="s">
        <v>193</v>
      </c>
      <c r="I36" s="234"/>
    </row>
  </sheetData>
  <mergeCells count="5">
    <mergeCell ref="H30:M30"/>
    <mergeCell ref="H3:M3"/>
    <mergeCell ref="A3:F3"/>
    <mergeCell ref="I33:K33"/>
    <mergeCell ref="C5:D5"/>
  </mergeCells>
  <phoneticPr fontId="2"/>
  <hyperlinks>
    <hyperlink ref="B36" location="目次!B2" display="目次へ戻る" xr:uid="{00000000-0004-0000-0300-000000000000}"/>
  </hyperlinks>
  <pageMargins left="0.78700000000000003" right="0.78700000000000003" top="0.98399999999999999" bottom="0.98399999999999999" header="0.51200000000000001" footer="0.5120000000000000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3"/>
  <sheetViews>
    <sheetView showZeros="0" view="pageBreakPreview" zoomScaleNormal="100" zoomScaleSheetLayoutView="100" workbookViewId="0">
      <selection activeCell="A3" sqref="A3:G3"/>
    </sheetView>
  </sheetViews>
  <sheetFormatPr defaultColWidth="8.88671875" defaultRowHeight="13.2" x14ac:dyDescent="0.2"/>
  <cols>
    <col min="1" max="1" width="3.21875" style="372" customWidth="1"/>
    <col min="2" max="2" width="4.21875" style="351" customWidth="1"/>
    <col min="3" max="3" width="16.109375" style="351" customWidth="1"/>
    <col min="4" max="6" width="14.6640625" style="351" customWidth="1"/>
    <col min="7" max="7" width="23.6640625" style="351" customWidth="1"/>
    <col min="8" max="8" width="8.88671875" style="351"/>
    <col min="9" max="9" width="3.21875" style="351" customWidth="1"/>
    <col min="10" max="10" width="4.21875" style="351" customWidth="1"/>
    <col min="11" max="11" width="16.109375" style="351" customWidth="1"/>
    <col min="12" max="14" width="14.6640625" style="351" customWidth="1"/>
    <col min="15" max="15" width="23.6640625" style="351" customWidth="1"/>
    <col min="16" max="16384" width="8.88671875" style="351"/>
  </cols>
  <sheetData>
    <row r="1" spans="1:15" x14ac:dyDescent="0.2">
      <c r="A1" s="371" t="s">
        <v>348</v>
      </c>
      <c r="I1" s="352" t="s">
        <v>766</v>
      </c>
      <c r="K1" s="352"/>
      <c r="L1" s="352" t="s">
        <v>588</v>
      </c>
    </row>
    <row r="3" spans="1:15" ht="19.2" x14ac:dyDescent="0.2">
      <c r="A3" s="565" t="s">
        <v>840</v>
      </c>
      <c r="B3" s="565"/>
      <c r="C3" s="565"/>
      <c r="D3" s="565"/>
      <c r="E3" s="565"/>
      <c r="F3" s="565"/>
      <c r="G3" s="565"/>
      <c r="I3" s="565" t="s">
        <v>872</v>
      </c>
      <c r="J3" s="565"/>
      <c r="K3" s="565"/>
      <c r="L3" s="565"/>
      <c r="M3" s="565"/>
      <c r="N3" s="565"/>
      <c r="O3" s="565"/>
    </row>
    <row r="5" spans="1:15" ht="24" customHeight="1" x14ac:dyDescent="0.2">
      <c r="E5" s="373" t="s">
        <v>332</v>
      </c>
      <c r="F5" s="571"/>
      <c r="G5" s="571"/>
      <c r="M5" s="373" t="s">
        <v>332</v>
      </c>
      <c r="N5" s="572" t="s">
        <v>489</v>
      </c>
      <c r="O5" s="572"/>
    </row>
    <row r="7" spans="1:15" x14ac:dyDescent="0.2">
      <c r="A7" s="371" t="s">
        <v>1</v>
      </c>
      <c r="G7" s="355" t="s">
        <v>24</v>
      </c>
      <c r="I7" s="351" t="s">
        <v>1</v>
      </c>
      <c r="O7" s="355" t="s">
        <v>24</v>
      </c>
    </row>
    <row r="8" spans="1:15" ht="26.25" customHeight="1" x14ac:dyDescent="0.2">
      <c r="A8" s="356" t="s">
        <v>2</v>
      </c>
      <c r="B8" s="569" t="s">
        <v>5</v>
      </c>
      <c r="C8" s="570"/>
      <c r="D8" s="50" t="s">
        <v>308</v>
      </c>
      <c r="E8" s="50" t="s">
        <v>309</v>
      </c>
      <c r="F8" s="357" t="s">
        <v>310</v>
      </c>
      <c r="G8" s="356" t="s">
        <v>337</v>
      </c>
      <c r="I8" s="356" t="s">
        <v>2</v>
      </c>
      <c r="J8" s="569" t="s">
        <v>5</v>
      </c>
      <c r="K8" s="570"/>
      <c r="L8" s="50" t="s">
        <v>308</v>
      </c>
      <c r="M8" s="50" t="s">
        <v>309</v>
      </c>
      <c r="N8" s="357" t="s">
        <v>310</v>
      </c>
      <c r="O8" s="356" t="s">
        <v>337</v>
      </c>
    </row>
    <row r="9" spans="1:15" ht="26.25" customHeight="1" x14ac:dyDescent="0.2">
      <c r="A9" s="356">
        <v>1</v>
      </c>
      <c r="B9" s="567" t="s">
        <v>336</v>
      </c>
      <c r="C9" s="568"/>
      <c r="D9" s="358"/>
      <c r="E9" s="358"/>
      <c r="F9" s="358" t="str">
        <f>IF(D9="","",E9-D9)</f>
        <v/>
      </c>
      <c r="G9" s="356"/>
      <c r="I9" s="358">
        <v>1</v>
      </c>
      <c r="J9" s="569" t="s">
        <v>336</v>
      </c>
      <c r="K9" s="570"/>
      <c r="L9" s="359">
        <v>413439</v>
      </c>
      <c r="M9" s="359">
        <v>413439</v>
      </c>
      <c r="N9" s="359">
        <f>IF(L9="","",M9-L9)</f>
        <v>0</v>
      </c>
      <c r="O9" s="374"/>
    </row>
    <row r="10" spans="1:15" ht="26.25" customHeight="1" x14ac:dyDescent="0.2">
      <c r="A10" s="356">
        <v>2</v>
      </c>
      <c r="B10" s="567" t="s">
        <v>8</v>
      </c>
      <c r="C10" s="568"/>
      <c r="D10" s="358"/>
      <c r="E10" s="358"/>
      <c r="F10" s="358" t="str">
        <f>IF(D10="","",E10-D10)</f>
        <v/>
      </c>
      <c r="G10" s="356"/>
      <c r="I10" s="358">
        <v>2</v>
      </c>
      <c r="J10" s="569" t="s">
        <v>8</v>
      </c>
      <c r="K10" s="570"/>
      <c r="L10" s="359">
        <v>200000</v>
      </c>
      <c r="M10" s="359">
        <v>200000</v>
      </c>
      <c r="N10" s="359">
        <f>IF(L10="","",M10-L10)</f>
        <v>0</v>
      </c>
      <c r="O10" s="374"/>
    </row>
    <row r="11" spans="1:15" ht="26.25" customHeight="1" x14ac:dyDescent="0.2">
      <c r="A11" s="356">
        <v>3</v>
      </c>
      <c r="B11" s="567" t="s">
        <v>298</v>
      </c>
      <c r="C11" s="568"/>
      <c r="D11" s="358"/>
      <c r="E11" s="358"/>
      <c r="F11" s="358" t="str">
        <f>IF(D11="","",E11-D11)</f>
        <v/>
      </c>
      <c r="G11" s="356"/>
      <c r="I11" s="358">
        <v>3</v>
      </c>
      <c r="J11" s="569" t="s">
        <v>298</v>
      </c>
      <c r="K11" s="570"/>
      <c r="L11" s="359">
        <v>551</v>
      </c>
      <c r="M11" s="359">
        <v>3</v>
      </c>
      <c r="N11" s="359">
        <f>IF(L11="","",M11-L11)</f>
        <v>-548</v>
      </c>
      <c r="O11" s="375" t="s">
        <v>478</v>
      </c>
    </row>
    <row r="12" spans="1:15" ht="26.25" customHeight="1" x14ac:dyDescent="0.2">
      <c r="A12" s="356">
        <v>4</v>
      </c>
      <c r="B12" s="569"/>
      <c r="C12" s="570"/>
      <c r="D12" s="358"/>
      <c r="E12" s="358"/>
      <c r="F12" s="358" t="str">
        <f>IF(D12="","",E12-D12)</f>
        <v/>
      </c>
      <c r="G12" s="356"/>
      <c r="I12" s="358">
        <v>4</v>
      </c>
      <c r="J12" s="569"/>
      <c r="K12" s="570"/>
      <c r="L12" s="359"/>
      <c r="M12" s="359"/>
      <c r="N12" s="359" t="str">
        <f>IF(L12="","",M12-L12)</f>
        <v/>
      </c>
      <c r="O12" s="374"/>
    </row>
    <row r="13" spans="1:15" ht="26.25" customHeight="1" x14ac:dyDescent="0.2">
      <c r="A13" s="376" t="s">
        <v>35</v>
      </c>
      <c r="B13" s="377"/>
      <c r="C13" s="363"/>
      <c r="D13" s="358">
        <f>SUM(D9:D12)</f>
        <v>0</v>
      </c>
      <c r="E13" s="358">
        <f>SUM(E9:E12)</f>
        <v>0</v>
      </c>
      <c r="F13" s="358">
        <f>E13-D13</f>
        <v>0</v>
      </c>
      <c r="G13" s="358"/>
      <c r="I13" s="362" t="s">
        <v>35</v>
      </c>
      <c r="J13" s="377"/>
      <c r="K13" s="363"/>
      <c r="L13" s="359">
        <f>SUM(L9:L12)</f>
        <v>613990</v>
      </c>
      <c r="M13" s="359">
        <f>SUM(M9:M12)</f>
        <v>613442</v>
      </c>
      <c r="N13" s="359">
        <f>M13-L13</f>
        <v>-548</v>
      </c>
      <c r="O13" s="359"/>
    </row>
    <row r="15" spans="1:15" x14ac:dyDescent="0.2">
      <c r="A15" s="371" t="s">
        <v>12</v>
      </c>
      <c r="I15" s="351" t="s">
        <v>12</v>
      </c>
    </row>
    <row r="16" spans="1:15" ht="26.25" customHeight="1" x14ac:dyDescent="0.2">
      <c r="A16" s="356" t="s">
        <v>2</v>
      </c>
      <c r="B16" s="569" t="s">
        <v>5</v>
      </c>
      <c r="C16" s="570"/>
      <c r="D16" s="50" t="s">
        <v>308</v>
      </c>
      <c r="E16" s="50" t="s">
        <v>309</v>
      </c>
      <c r="F16" s="357" t="s">
        <v>311</v>
      </c>
      <c r="G16" s="356" t="s">
        <v>337</v>
      </c>
      <c r="I16" s="356" t="s">
        <v>2</v>
      </c>
      <c r="J16" s="569" t="s">
        <v>5</v>
      </c>
      <c r="K16" s="570"/>
      <c r="L16" s="50" t="s">
        <v>308</v>
      </c>
      <c r="M16" s="50" t="s">
        <v>309</v>
      </c>
      <c r="N16" s="357" t="s">
        <v>311</v>
      </c>
      <c r="O16" s="356" t="s">
        <v>337</v>
      </c>
    </row>
    <row r="17" spans="1:15" ht="26.25" customHeight="1" x14ac:dyDescent="0.2">
      <c r="A17" s="356">
        <v>1</v>
      </c>
      <c r="B17" s="573" t="s">
        <v>331</v>
      </c>
      <c r="C17" s="479" t="s">
        <v>296</v>
      </c>
      <c r="D17" s="358">
        <v>0</v>
      </c>
      <c r="E17" s="358">
        <v>0</v>
      </c>
      <c r="F17" s="358">
        <f>IF(D17="","",D17-E17)</f>
        <v>0</v>
      </c>
      <c r="G17" s="358"/>
      <c r="I17" s="358">
        <v>1</v>
      </c>
      <c r="J17" s="573" t="s">
        <v>331</v>
      </c>
      <c r="K17" s="356" t="s">
        <v>296</v>
      </c>
      <c r="L17" s="359">
        <v>30000</v>
      </c>
      <c r="M17" s="359">
        <v>15014</v>
      </c>
      <c r="N17" s="359">
        <f t="shared" ref="N17:N26" si="0">IF(L17="","",L17-M17)</f>
        <v>14986</v>
      </c>
      <c r="O17" s="359" t="s">
        <v>732</v>
      </c>
    </row>
    <row r="18" spans="1:15" ht="26.25" customHeight="1" x14ac:dyDescent="0.2">
      <c r="A18" s="356">
        <v>2</v>
      </c>
      <c r="B18" s="574"/>
      <c r="C18" s="479" t="s">
        <v>16</v>
      </c>
      <c r="D18" s="358">
        <v>0</v>
      </c>
      <c r="E18" s="358">
        <v>0</v>
      </c>
      <c r="F18" s="358">
        <f>IF(D18="","",D18-E18)</f>
        <v>0</v>
      </c>
      <c r="G18" s="358"/>
      <c r="I18" s="358">
        <v>2</v>
      </c>
      <c r="J18" s="574"/>
      <c r="K18" s="356" t="s">
        <v>16</v>
      </c>
      <c r="L18" s="359">
        <v>5000</v>
      </c>
      <c r="M18" s="359">
        <v>550</v>
      </c>
      <c r="N18" s="359">
        <f t="shared" si="0"/>
        <v>4450</v>
      </c>
      <c r="O18" s="359" t="s">
        <v>342</v>
      </c>
    </row>
    <row r="19" spans="1:15" ht="26.25" customHeight="1" x14ac:dyDescent="0.2">
      <c r="A19" s="356">
        <v>3</v>
      </c>
      <c r="B19" s="574"/>
      <c r="C19" s="479" t="s">
        <v>18</v>
      </c>
      <c r="D19" s="358">
        <v>0</v>
      </c>
      <c r="E19" s="358">
        <v>0</v>
      </c>
      <c r="F19" s="358">
        <f t="shared" ref="F19:F26" si="1">IF(D19="","",D19-E19)</f>
        <v>0</v>
      </c>
      <c r="G19" s="358"/>
      <c r="I19" s="358">
        <v>3</v>
      </c>
      <c r="J19" s="574"/>
      <c r="K19" s="356" t="s">
        <v>18</v>
      </c>
      <c r="L19" s="359">
        <v>5000</v>
      </c>
      <c r="M19" s="359">
        <v>164</v>
      </c>
      <c r="N19" s="359">
        <f t="shared" si="0"/>
        <v>4836</v>
      </c>
      <c r="O19" s="359" t="s">
        <v>746</v>
      </c>
    </row>
    <row r="20" spans="1:15" ht="26.25" customHeight="1" x14ac:dyDescent="0.2">
      <c r="A20" s="356">
        <v>4</v>
      </c>
      <c r="B20" s="574"/>
      <c r="C20" s="479" t="s">
        <v>302</v>
      </c>
      <c r="D20" s="358">
        <v>0</v>
      </c>
      <c r="E20" s="358">
        <v>0</v>
      </c>
      <c r="F20" s="358">
        <f t="shared" si="1"/>
        <v>0</v>
      </c>
      <c r="G20" s="358"/>
      <c r="I20" s="358">
        <v>4</v>
      </c>
      <c r="J20" s="574"/>
      <c r="K20" s="356" t="s">
        <v>302</v>
      </c>
      <c r="L20" s="359">
        <v>5000</v>
      </c>
      <c r="M20" s="359">
        <v>2700</v>
      </c>
      <c r="N20" s="359">
        <f t="shared" si="0"/>
        <v>2300</v>
      </c>
      <c r="O20" s="359" t="s">
        <v>343</v>
      </c>
    </row>
    <row r="21" spans="1:15" ht="26.25" customHeight="1" x14ac:dyDescent="0.2">
      <c r="A21" s="356">
        <v>5</v>
      </c>
      <c r="B21" s="575"/>
      <c r="C21" s="508"/>
      <c r="D21" s="358"/>
      <c r="E21" s="358"/>
      <c r="F21" s="358" t="str">
        <f t="shared" si="1"/>
        <v/>
      </c>
      <c r="G21" s="358"/>
      <c r="I21" s="358">
        <v>5</v>
      </c>
      <c r="J21" s="575"/>
      <c r="K21" s="378" t="s">
        <v>792</v>
      </c>
      <c r="L21" s="359">
        <v>311000</v>
      </c>
      <c r="M21" s="359">
        <v>0</v>
      </c>
      <c r="N21" s="359">
        <f t="shared" si="0"/>
        <v>311000</v>
      </c>
      <c r="O21" s="358"/>
    </row>
    <row r="22" spans="1:15" ht="26.25" customHeight="1" x14ac:dyDescent="0.2">
      <c r="A22" s="356">
        <v>6</v>
      </c>
      <c r="B22" s="576" t="s">
        <v>333</v>
      </c>
      <c r="C22" s="577"/>
      <c r="D22" s="358">
        <v>0</v>
      </c>
      <c r="E22" s="358">
        <v>0</v>
      </c>
      <c r="F22" s="358">
        <f t="shared" si="1"/>
        <v>0</v>
      </c>
      <c r="G22" s="358" t="s">
        <v>479</v>
      </c>
      <c r="I22" s="358">
        <v>6</v>
      </c>
      <c r="J22" s="578" t="s">
        <v>333</v>
      </c>
      <c r="K22" s="579"/>
      <c r="L22" s="359">
        <v>412000</v>
      </c>
      <c r="M22" s="359">
        <v>400754</v>
      </c>
      <c r="N22" s="359">
        <f t="shared" si="0"/>
        <v>11246</v>
      </c>
      <c r="O22" s="358" t="s">
        <v>479</v>
      </c>
    </row>
    <row r="23" spans="1:15" ht="26.25" customHeight="1" x14ac:dyDescent="0.2">
      <c r="A23" s="356">
        <v>7</v>
      </c>
      <c r="B23" s="576" t="s">
        <v>334</v>
      </c>
      <c r="C23" s="577"/>
      <c r="D23" s="358">
        <v>0</v>
      </c>
      <c r="E23" s="358">
        <v>0</v>
      </c>
      <c r="F23" s="358">
        <f t="shared" si="1"/>
        <v>0</v>
      </c>
      <c r="G23" s="358" t="s">
        <v>479</v>
      </c>
      <c r="I23" s="358">
        <v>7</v>
      </c>
      <c r="J23" s="578" t="s">
        <v>334</v>
      </c>
      <c r="K23" s="579"/>
      <c r="L23" s="359">
        <v>336800</v>
      </c>
      <c r="M23" s="359">
        <v>335777</v>
      </c>
      <c r="N23" s="359">
        <f t="shared" si="0"/>
        <v>1023</v>
      </c>
      <c r="O23" s="358" t="s">
        <v>479</v>
      </c>
    </row>
    <row r="24" spans="1:15" ht="26.25" customHeight="1" x14ac:dyDescent="0.2">
      <c r="A24" s="356">
        <v>8</v>
      </c>
      <c r="B24" s="576" t="s">
        <v>338</v>
      </c>
      <c r="C24" s="577"/>
      <c r="D24" s="358">
        <v>0</v>
      </c>
      <c r="E24" s="358">
        <v>0</v>
      </c>
      <c r="F24" s="358">
        <f t="shared" si="1"/>
        <v>0</v>
      </c>
      <c r="G24" s="358" t="s">
        <v>479</v>
      </c>
      <c r="I24" s="358">
        <v>8</v>
      </c>
      <c r="J24" s="578" t="s">
        <v>338</v>
      </c>
      <c r="K24" s="579"/>
      <c r="L24" s="359">
        <v>218200</v>
      </c>
      <c r="M24" s="359">
        <v>149130</v>
      </c>
      <c r="N24" s="359">
        <f t="shared" si="0"/>
        <v>69070</v>
      </c>
      <c r="O24" s="358" t="s">
        <v>479</v>
      </c>
    </row>
    <row r="25" spans="1:15" ht="26.25" customHeight="1" x14ac:dyDescent="0.2">
      <c r="A25" s="356">
        <v>9</v>
      </c>
      <c r="B25" s="576" t="s">
        <v>335</v>
      </c>
      <c r="C25" s="577"/>
      <c r="D25" s="358">
        <v>0</v>
      </c>
      <c r="E25" s="358">
        <v>0</v>
      </c>
      <c r="F25" s="358">
        <f t="shared" si="1"/>
        <v>0</v>
      </c>
      <c r="G25" s="358"/>
      <c r="I25" s="358">
        <v>9</v>
      </c>
      <c r="J25" s="578"/>
      <c r="K25" s="579"/>
      <c r="L25" s="359"/>
      <c r="M25" s="359"/>
      <c r="N25" s="359" t="str">
        <f t="shared" si="0"/>
        <v/>
      </c>
      <c r="O25" s="358"/>
    </row>
    <row r="26" spans="1:15" ht="26.25" customHeight="1" x14ac:dyDescent="0.2">
      <c r="A26" s="356">
        <v>10</v>
      </c>
      <c r="B26" s="578"/>
      <c r="C26" s="579"/>
      <c r="D26" s="358"/>
      <c r="E26" s="358"/>
      <c r="F26" s="358" t="str">
        <f t="shared" si="1"/>
        <v/>
      </c>
      <c r="G26" s="358"/>
      <c r="I26" s="358">
        <v>10</v>
      </c>
      <c r="J26" s="578"/>
      <c r="K26" s="579"/>
      <c r="L26" s="359"/>
      <c r="M26" s="359"/>
      <c r="N26" s="359" t="str">
        <f t="shared" si="0"/>
        <v/>
      </c>
      <c r="O26" s="358"/>
    </row>
    <row r="27" spans="1:15" ht="26.25" customHeight="1" x14ac:dyDescent="0.2">
      <c r="A27" s="376" t="s">
        <v>35</v>
      </c>
      <c r="B27" s="377"/>
      <c r="C27" s="363"/>
      <c r="D27" s="358">
        <f>SUM(D17:D26)</f>
        <v>0</v>
      </c>
      <c r="E27" s="358">
        <f>SUM(E17:E26)</f>
        <v>0</v>
      </c>
      <c r="F27" s="358">
        <f>D27-E27</f>
        <v>0</v>
      </c>
      <c r="G27" s="358"/>
      <c r="I27" s="362" t="s">
        <v>35</v>
      </c>
      <c r="J27" s="377"/>
      <c r="K27" s="363"/>
      <c r="L27" s="359">
        <f>SUM(L17:L25)</f>
        <v>1323000</v>
      </c>
      <c r="M27" s="359">
        <f>SUM(M17:M26)</f>
        <v>904089</v>
      </c>
      <c r="N27" s="359">
        <f>L27-M27</f>
        <v>418911</v>
      </c>
      <c r="O27" s="358"/>
    </row>
    <row r="29" spans="1:15" x14ac:dyDescent="0.2">
      <c r="A29" s="580" t="str">
        <f>IF(E13-E27&lt;0,"","収支　　収入額　"&amp;TEXT(E13,"#,##0")&amp;"円  "&amp;"－支出額　"&amp;TEXT(E27,"#,##0")&amp;"円  ＝  "&amp;"残額　"&amp;TEXT(E13-E27,"#,##0")&amp;IF(E13=E27,"円","円(次年度へ繰り越し)"))</f>
        <v>収支　　収入額　0円  －支出額　0円  ＝  残額　0円</v>
      </c>
      <c r="B29" s="580"/>
      <c r="C29" s="580"/>
      <c r="D29" s="580"/>
      <c r="E29" s="580"/>
      <c r="F29" s="580"/>
      <c r="G29" s="580"/>
      <c r="I29" s="564" t="str">
        <f>IF(M13-M27&lt;0,"","収支　　収入額　"&amp;TEXT(M13,"#,##0")&amp;"円  "&amp;"－支出額　"&amp;TEXT(M27,"#,##0")&amp;"円  ＝  "&amp;"残額　"&amp;TEXT(M13-M27,"#,##0")&amp;IF(M13=M27,"円","円(次年度へ繰り越し)"))</f>
        <v/>
      </c>
      <c r="J29" s="564"/>
      <c r="K29" s="564"/>
      <c r="L29" s="564"/>
      <c r="M29" s="564"/>
      <c r="N29" s="564"/>
      <c r="O29" s="564"/>
    </row>
    <row r="30" spans="1:15" x14ac:dyDescent="0.2">
      <c r="F30" s="369" t="str">
        <f>IF(E13-E27&lt;0,"赤字です。決算できません。","")</f>
        <v/>
      </c>
      <c r="N30" s="369" t="str">
        <f>IF(M13-M27&lt;0,"赤字です。決算できません。","")</f>
        <v>赤字です。決算できません。</v>
      </c>
    </row>
    <row r="31" spans="1:15" x14ac:dyDescent="0.2">
      <c r="F31" s="369"/>
      <c r="N31" s="369"/>
    </row>
    <row r="32" spans="1:15" x14ac:dyDescent="0.2">
      <c r="A32" s="371" t="s">
        <v>794</v>
      </c>
      <c r="C32" s="379"/>
      <c r="D32" s="379"/>
      <c r="E32" s="379"/>
      <c r="F32" s="582" t="s">
        <v>799</v>
      </c>
      <c r="G32" s="582"/>
      <c r="I32" s="371" t="s">
        <v>794</v>
      </c>
      <c r="K32" s="379"/>
      <c r="L32" s="379"/>
      <c r="M32" s="379"/>
      <c r="N32" s="583">
        <v>43874</v>
      </c>
      <c r="O32" s="583"/>
    </row>
    <row r="33" spans="1:15" x14ac:dyDescent="0.2">
      <c r="C33" s="373"/>
      <c r="D33" s="353" t="s">
        <v>795</v>
      </c>
      <c r="E33" s="379"/>
      <c r="F33" s="379"/>
      <c r="I33" s="372"/>
      <c r="K33" s="380" t="s">
        <v>800</v>
      </c>
      <c r="L33" s="353" t="s">
        <v>795</v>
      </c>
      <c r="M33" s="379"/>
      <c r="N33" s="379"/>
    </row>
    <row r="34" spans="1:15" x14ac:dyDescent="0.2">
      <c r="C34" s="381"/>
      <c r="D34" s="382" t="s">
        <v>796</v>
      </c>
      <c r="E34" s="571"/>
      <c r="F34" s="571"/>
      <c r="G34" s="351" t="s">
        <v>71</v>
      </c>
      <c r="I34" s="372"/>
      <c r="K34" s="383" t="s">
        <v>801</v>
      </c>
      <c r="L34" s="382" t="s">
        <v>796</v>
      </c>
      <c r="M34" s="572" t="s">
        <v>415</v>
      </c>
      <c r="N34" s="572"/>
      <c r="O34" s="351" t="s">
        <v>71</v>
      </c>
    </row>
    <row r="35" spans="1:15" x14ac:dyDescent="0.2">
      <c r="I35" s="372"/>
    </row>
    <row r="36" spans="1:15" x14ac:dyDescent="0.2">
      <c r="A36" s="379" t="s">
        <v>798</v>
      </c>
      <c r="B36" s="379"/>
      <c r="C36" s="379"/>
      <c r="D36" s="379"/>
      <c r="E36" s="379"/>
      <c r="F36" s="580" t="s">
        <v>799</v>
      </c>
      <c r="G36" s="580"/>
      <c r="I36" s="379" t="s">
        <v>798</v>
      </c>
      <c r="J36" s="379"/>
      <c r="K36" s="379"/>
      <c r="L36" s="379"/>
      <c r="M36" s="379"/>
      <c r="N36" s="564">
        <v>43878</v>
      </c>
      <c r="O36" s="564"/>
    </row>
    <row r="37" spans="1:15" x14ac:dyDescent="0.2">
      <c r="C37" s="373">
        <f>C33</f>
        <v>0</v>
      </c>
      <c r="D37" s="384" t="s">
        <v>797</v>
      </c>
      <c r="I37" s="372"/>
      <c r="K37" s="380" t="str">
        <f>K33</f>
        <v>◯◯</v>
      </c>
      <c r="L37" s="384" t="s">
        <v>797</v>
      </c>
    </row>
    <row r="38" spans="1:15" x14ac:dyDescent="0.2">
      <c r="C38" s="385"/>
      <c r="D38" s="386"/>
      <c r="I38" s="372"/>
      <c r="K38" s="385"/>
      <c r="L38" s="386"/>
    </row>
    <row r="39" spans="1:15" x14ac:dyDescent="0.2">
      <c r="C39" s="373"/>
      <c r="D39" s="353" t="s">
        <v>796</v>
      </c>
      <c r="E39" s="571"/>
      <c r="F39" s="571"/>
      <c r="G39" s="351" t="s">
        <v>71</v>
      </c>
      <c r="I39" s="372"/>
      <c r="K39" s="380" t="s">
        <v>802</v>
      </c>
      <c r="L39" s="353" t="s">
        <v>796</v>
      </c>
      <c r="M39" s="572" t="s">
        <v>420</v>
      </c>
      <c r="N39" s="572"/>
      <c r="O39" s="351" t="s">
        <v>71</v>
      </c>
    </row>
    <row r="40" spans="1:15" x14ac:dyDescent="0.2">
      <c r="C40" s="387"/>
      <c r="D40" s="387"/>
      <c r="E40" s="388"/>
      <c r="F40" s="388"/>
      <c r="I40" s="372"/>
      <c r="K40" s="387"/>
      <c r="L40" s="387"/>
      <c r="M40" s="388"/>
      <c r="N40" s="388"/>
    </row>
    <row r="41" spans="1:15" x14ac:dyDescent="0.2">
      <c r="C41" s="373"/>
      <c r="D41" s="353" t="s">
        <v>796</v>
      </c>
      <c r="E41" s="571"/>
      <c r="F41" s="571"/>
      <c r="G41" s="351" t="s">
        <v>71</v>
      </c>
      <c r="I41" s="372"/>
      <c r="K41" s="380" t="s">
        <v>801</v>
      </c>
      <c r="L41" s="353" t="s">
        <v>796</v>
      </c>
      <c r="M41" s="572" t="s">
        <v>421</v>
      </c>
      <c r="N41" s="572"/>
      <c r="O41" s="351" t="s">
        <v>71</v>
      </c>
    </row>
    <row r="43" spans="1:15" x14ac:dyDescent="0.2">
      <c r="A43" s="371" t="s">
        <v>350</v>
      </c>
      <c r="I43" s="352" t="s">
        <v>767</v>
      </c>
      <c r="K43" s="352"/>
      <c r="L43" s="352" t="s">
        <v>588</v>
      </c>
    </row>
    <row r="44" spans="1:15" ht="16.2" x14ac:dyDescent="0.2">
      <c r="A44" s="581" t="s">
        <v>56</v>
      </c>
      <c r="B44" s="581"/>
      <c r="C44" s="581"/>
      <c r="D44" s="581"/>
      <c r="E44" s="581"/>
      <c r="F44" s="581"/>
      <c r="G44" s="581"/>
      <c r="I44" s="581" t="s">
        <v>56</v>
      </c>
      <c r="J44" s="581"/>
      <c r="K44" s="581"/>
      <c r="L44" s="581"/>
      <c r="M44" s="581"/>
      <c r="N44" s="581"/>
      <c r="O44" s="581"/>
    </row>
    <row r="45" spans="1:15" x14ac:dyDescent="0.2">
      <c r="B45" s="372"/>
      <c r="C45" s="372"/>
      <c r="D45" s="372"/>
      <c r="E45" s="373" t="s">
        <v>349</v>
      </c>
      <c r="F45" s="571"/>
      <c r="G45" s="571"/>
      <c r="I45" s="372"/>
      <c r="J45" s="372"/>
      <c r="K45" s="372"/>
      <c r="L45" s="372"/>
      <c r="M45" s="373" t="s">
        <v>349</v>
      </c>
      <c r="N45" s="572" t="s">
        <v>489</v>
      </c>
      <c r="O45" s="572"/>
    </row>
    <row r="47" spans="1:15" ht="16.5" customHeight="1" x14ac:dyDescent="0.2">
      <c r="A47" s="356" t="s">
        <v>339</v>
      </c>
      <c r="B47" s="569" t="s">
        <v>340</v>
      </c>
      <c r="C47" s="570"/>
      <c r="D47" s="50" t="s">
        <v>308</v>
      </c>
      <c r="E47" s="50" t="s">
        <v>309</v>
      </c>
      <c r="F47" s="357" t="s">
        <v>311</v>
      </c>
      <c r="G47" s="389" t="s">
        <v>337</v>
      </c>
      <c r="I47" s="390" t="s">
        <v>339</v>
      </c>
      <c r="J47" s="569" t="s">
        <v>340</v>
      </c>
      <c r="K47" s="570"/>
      <c r="L47" s="50" t="s">
        <v>308</v>
      </c>
      <c r="M47" s="50" t="s">
        <v>309</v>
      </c>
      <c r="N47" s="357" t="s">
        <v>311</v>
      </c>
      <c r="O47" s="389" t="s">
        <v>337</v>
      </c>
    </row>
    <row r="48" spans="1:15" ht="16.5" customHeight="1" x14ac:dyDescent="0.2">
      <c r="A48" s="391">
        <v>1</v>
      </c>
      <c r="B48" s="584" t="s">
        <v>331</v>
      </c>
      <c r="C48" s="585"/>
      <c r="D48" s="392">
        <f>SUM(D49:D53)</f>
        <v>0</v>
      </c>
      <c r="E48" s="392">
        <f>SUM(E49:E53)</f>
        <v>0</v>
      </c>
      <c r="F48" s="393">
        <f>IF(D48="","",D48-E48)</f>
        <v>0</v>
      </c>
      <c r="G48" s="394"/>
      <c r="I48" s="391">
        <v>1</v>
      </c>
      <c r="J48" s="584" t="s">
        <v>331</v>
      </c>
      <c r="K48" s="585"/>
      <c r="L48" s="184">
        <f>SUM(L49:L53)</f>
        <v>356000</v>
      </c>
      <c r="M48" s="184">
        <f>SUM(M49:M53)</f>
        <v>18428</v>
      </c>
      <c r="N48" s="184">
        <f t="shared" ref="N48:N80" si="2">IF(L48="","",L48-M48)</f>
        <v>337572</v>
      </c>
      <c r="O48" s="395"/>
    </row>
    <row r="49" spans="1:15" ht="16.5" customHeight="1" x14ac:dyDescent="0.2">
      <c r="A49" s="587"/>
      <c r="B49" s="396">
        <v>1</v>
      </c>
      <c r="C49" s="397" t="str">
        <f t="shared" ref="C49:E52" si="3">C17</f>
        <v>旅　　費</v>
      </c>
      <c r="D49" s="398">
        <f t="shared" si="3"/>
        <v>0</v>
      </c>
      <c r="E49" s="398">
        <f t="shared" si="3"/>
        <v>0</v>
      </c>
      <c r="F49" s="399">
        <f>IF(D49="","",D49-E49)</f>
        <v>0</v>
      </c>
      <c r="G49" s="400"/>
      <c r="I49" s="587"/>
      <c r="J49" s="396">
        <v>1</v>
      </c>
      <c r="K49" s="397" t="s">
        <v>15</v>
      </c>
      <c r="L49" s="185">
        <f>L17</f>
        <v>30000</v>
      </c>
      <c r="M49" s="185">
        <v>15014</v>
      </c>
      <c r="N49" s="185">
        <f t="shared" si="2"/>
        <v>14986</v>
      </c>
      <c r="O49" s="401" t="s">
        <v>732</v>
      </c>
    </row>
    <row r="50" spans="1:15" ht="16.5" customHeight="1" x14ac:dyDescent="0.2">
      <c r="A50" s="587"/>
      <c r="B50" s="402">
        <v>2</v>
      </c>
      <c r="C50" s="403" t="str">
        <f t="shared" si="3"/>
        <v>消耗品費</v>
      </c>
      <c r="D50" s="398">
        <f t="shared" si="3"/>
        <v>0</v>
      </c>
      <c r="E50" s="398">
        <f t="shared" si="3"/>
        <v>0</v>
      </c>
      <c r="F50" s="399">
        <f>IF(D50="","",D50-E50)</f>
        <v>0</v>
      </c>
      <c r="G50" s="400"/>
      <c r="I50" s="587"/>
      <c r="J50" s="402">
        <v>2</v>
      </c>
      <c r="K50" s="403" t="s">
        <v>729</v>
      </c>
      <c r="L50" s="185">
        <f>L18</f>
        <v>5000</v>
      </c>
      <c r="M50" s="185">
        <v>550</v>
      </c>
      <c r="N50" s="185">
        <f t="shared" si="2"/>
        <v>4450</v>
      </c>
      <c r="O50" s="401" t="s">
        <v>342</v>
      </c>
    </row>
    <row r="51" spans="1:15" ht="16.5" customHeight="1" x14ac:dyDescent="0.2">
      <c r="A51" s="587"/>
      <c r="B51" s="402">
        <v>3</v>
      </c>
      <c r="C51" s="403" t="str">
        <f t="shared" si="3"/>
        <v>通信運搬費</v>
      </c>
      <c r="D51" s="398">
        <f t="shared" si="3"/>
        <v>0</v>
      </c>
      <c r="E51" s="398">
        <f t="shared" si="3"/>
        <v>0</v>
      </c>
      <c r="F51" s="399">
        <f>IF(D51="","",D51-E51)</f>
        <v>0</v>
      </c>
      <c r="G51" s="400"/>
      <c r="I51" s="587"/>
      <c r="J51" s="402">
        <v>3</v>
      </c>
      <c r="K51" s="403" t="s">
        <v>730</v>
      </c>
      <c r="L51" s="185">
        <f>L19</f>
        <v>5000</v>
      </c>
      <c r="M51" s="185">
        <v>164</v>
      </c>
      <c r="N51" s="185">
        <f t="shared" si="2"/>
        <v>4836</v>
      </c>
      <c r="O51" s="401" t="s">
        <v>731</v>
      </c>
    </row>
    <row r="52" spans="1:15" ht="16.5" customHeight="1" x14ac:dyDescent="0.2">
      <c r="A52" s="587"/>
      <c r="B52" s="402">
        <v>4</v>
      </c>
      <c r="C52" s="403" t="str">
        <f t="shared" si="3"/>
        <v>会 議 費</v>
      </c>
      <c r="D52" s="398">
        <f t="shared" si="3"/>
        <v>0</v>
      </c>
      <c r="E52" s="398">
        <f t="shared" si="3"/>
        <v>0</v>
      </c>
      <c r="F52" s="399">
        <f>IF(D52="","",D52-E52)</f>
        <v>0</v>
      </c>
      <c r="G52" s="400"/>
      <c r="I52" s="587"/>
      <c r="J52" s="402">
        <v>4</v>
      </c>
      <c r="K52" s="403" t="s">
        <v>20</v>
      </c>
      <c r="L52" s="185">
        <f>L20</f>
        <v>5000</v>
      </c>
      <c r="M52" s="185">
        <v>2700</v>
      </c>
      <c r="N52" s="185">
        <f t="shared" si="2"/>
        <v>2300</v>
      </c>
      <c r="O52" s="401" t="s">
        <v>745</v>
      </c>
    </row>
    <row r="53" spans="1:15" ht="16.5" customHeight="1" x14ac:dyDescent="0.2">
      <c r="A53" s="588"/>
      <c r="B53" s="404">
        <v>5</v>
      </c>
      <c r="C53" s="405"/>
      <c r="D53" s="406"/>
      <c r="E53" s="406"/>
      <c r="F53" s="407"/>
      <c r="G53" s="408"/>
      <c r="I53" s="588"/>
      <c r="J53" s="404">
        <v>5</v>
      </c>
      <c r="K53" s="409" t="s">
        <v>335</v>
      </c>
      <c r="L53" s="186">
        <f>L21</f>
        <v>311000</v>
      </c>
      <c r="M53" s="186">
        <v>0</v>
      </c>
      <c r="N53" s="186">
        <f t="shared" si="2"/>
        <v>311000</v>
      </c>
      <c r="O53" s="410"/>
    </row>
    <row r="54" spans="1:15" ht="16.5" customHeight="1" x14ac:dyDescent="0.2">
      <c r="A54" s="391">
        <v>2</v>
      </c>
      <c r="B54" s="584" t="s">
        <v>333</v>
      </c>
      <c r="C54" s="585"/>
      <c r="D54" s="411">
        <f>SUM(D55:D60)</f>
        <v>0</v>
      </c>
      <c r="E54" s="411">
        <f>SUM(E55:E60)</f>
        <v>0</v>
      </c>
      <c r="F54" s="411">
        <f>IF(D54="","",D54-E54)</f>
        <v>0</v>
      </c>
      <c r="G54" s="394"/>
      <c r="I54" s="391">
        <v>2</v>
      </c>
      <c r="J54" s="584" t="s">
        <v>333</v>
      </c>
      <c r="K54" s="586"/>
      <c r="L54" s="184">
        <f>SUM(L55:L60)</f>
        <v>412000</v>
      </c>
      <c r="M54" s="184">
        <f>SUM(M55:M60)</f>
        <v>400754</v>
      </c>
      <c r="N54" s="184">
        <f t="shared" si="2"/>
        <v>11246</v>
      </c>
      <c r="O54" s="395"/>
    </row>
    <row r="55" spans="1:15" ht="16.5" customHeight="1" x14ac:dyDescent="0.2">
      <c r="A55" s="587"/>
      <c r="B55" s="412">
        <v>1</v>
      </c>
      <c r="C55" s="413"/>
      <c r="D55" s="414">
        <v>0</v>
      </c>
      <c r="E55" s="414">
        <v>0</v>
      </c>
      <c r="F55" s="414">
        <f>IF(D55="","",D55-E55)</f>
        <v>0</v>
      </c>
      <c r="G55" s="400"/>
      <c r="I55" s="587"/>
      <c r="J55" s="412">
        <v>1</v>
      </c>
      <c r="K55" s="413" t="s">
        <v>387</v>
      </c>
      <c r="L55" s="185">
        <v>50000</v>
      </c>
      <c r="M55" s="185">
        <v>49736</v>
      </c>
      <c r="N55" s="185">
        <f t="shared" si="2"/>
        <v>264</v>
      </c>
      <c r="O55" s="401" t="s">
        <v>481</v>
      </c>
    </row>
    <row r="56" spans="1:15" ht="16.5" customHeight="1" x14ac:dyDescent="0.2">
      <c r="A56" s="587"/>
      <c r="B56" s="412">
        <v>2</v>
      </c>
      <c r="C56" s="415"/>
      <c r="D56" s="414">
        <v>0</v>
      </c>
      <c r="E56" s="414">
        <v>0</v>
      </c>
      <c r="F56" s="414">
        <f>IF(D56="","",D56-E56)</f>
        <v>0</v>
      </c>
      <c r="G56" s="400"/>
      <c r="I56" s="587"/>
      <c r="J56" s="412">
        <v>2</v>
      </c>
      <c r="K56" s="415" t="s">
        <v>473</v>
      </c>
      <c r="L56" s="185">
        <v>86000</v>
      </c>
      <c r="M56" s="185">
        <v>86000</v>
      </c>
      <c r="N56" s="185">
        <f t="shared" si="2"/>
        <v>0</v>
      </c>
      <c r="O56" s="401" t="s">
        <v>482</v>
      </c>
    </row>
    <row r="57" spans="1:15" ht="16.5" customHeight="1" x14ac:dyDescent="0.2">
      <c r="A57" s="587"/>
      <c r="B57" s="412">
        <v>3</v>
      </c>
      <c r="C57" s="415"/>
      <c r="D57" s="414">
        <v>0</v>
      </c>
      <c r="E57" s="414">
        <v>0</v>
      </c>
      <c r="F57" s="414">
        <f t="shared" ref="F57:F80" si="4">IF(D57="","",D57-E57)</f>
        <v>0</v>
      </c>
      <c r="G57" s="400"/>
      <c r="I57" s="587"/>
      <c r="J57" s="412">
        <v>3</v>
      </c>
      <c r="K57" s="415" t="s">
        <v>474</v>
      </c>
      <c r="L57" s="185">
        <v>50000</v>
      </c>
      <c r="M57" s="185">
        <v>49000</v>
      </c>
      <c r="N57" s="185">
        <f t="shared" si="2"/>
        <v>1000</v>
      </c>
      <c r="O57" s="401" t="s">
        <v>482</v>
      </c>
    </row>
    <row r="58" spans="1:15" ht="16.5" customHeight="1" x14ac:dyDescent="0.2">
      <c r="A58" s="587"/>
      <c r="B58" s="412">
        <v>4</v>
      </c>
      <c r="C58" s="415"/>
      <c r="D58" s="414">
        <v>0</v>
      </c>
      <c r="E58" s="414">
        <v>0</v>
      </c>
      <c r="F58" s="414">
        <f t="shared" si="4"/>
        <v>0</v>
      </c>
      <c r="G58" s="400"/>
      <c r="I58" s="587"/>
      <c r="J58" s="412">
        <v>4</v>
      </c>
      <c r="K58" s="415" t="s">
        <v>475</v>
      </c>
      <c r="L58" s="185">
        <v>150000</v>
      </c>
      <c r="M58" s="185">
        <v>146854</v>
      </c>
      <c r="N58" s="185">
        <f t="shared" si="2"/>
        <v>3146</v>
      </c>
      <c r="O58" s="401" t="s">
        <v>482</v>
      </c>
    </row>
    <row r="59" spans="1:15" ht="16.5" customHeight="1" x14ac:dyDescent="0.2">
      <c r="A59" s="587"/>
      <c r="B59" s="412">
        <v>5</v>
      </c>
      <c r="C59" s="415"/>
      <c r="D59" s="414">
        <v>0</v>
      </c>
      <c r="E59" s="414">
        <v>0</v>
      </c>
      <c r="F59" s="414">
        <f t="shared" si="4"/>
        <v>0</v>
      </c>
      <c r="G59" s="400"/>
      <c r="I59" s="587"/>
      <c r="J59" s="412">
        <v>5</v>
      </c>
      <c r="K59" s="415" t="s">
        <v>476</v>
      </c>
      <c r="L59" s="185">
        <v>10000</v>
      </c>
      <c r="M59" s="185">
        <v>3164</v>
      </c>
      <c r="N59" s="185">
        <f t="shared" si="2"/>
        <v>6836</v>
      </c>
      <c r="O59" s="401" t="s">
        <v>483</v>
      </c>
    </row>
    <row r="60" spans="1:15" ht="16.5" customHeight="1" x14ac:dyDescent="0.2">
      <c r="A60" s="588"/>
      <c r="B60" s="416">
        <v>6</v>
      </c>
      <c r="C60" s="415"/>
      <c r="D60" s="417">
        <v>0</v>
      </c>
      <c r="E60" s="417">
        <v>0</v>
      </c>
      <c r="F60" s="417">
        <f t="shared" si="4"/>
        <v>0</v>
      </c>
      <c r="G60" s="408"/>
      <c r="I60" s="588"/>
      <c r="J60" s="416">
        <v>6</v>
      </c>
      <c r="K60" s="415" t="s">
        <v>477</v>
      </c>
      <c r="L60" s="186">
        <v>66000</v>
      </c>
      <c r="M60" s="186">
        <v>66000</v>
      </c>
      <c r="N60" s="186">
        <f t="shared" si="2"/>
        <v>0</v>
      </c>
      <c r="O60" s="410" t="s">
        <v>482</v>
      </c>
    </row>
    <row r="61" spans="1:15" ht="16.5" customHeight="1" x14ac:dyDescent="0.2">
      <c r="A61" s="391">
        <v>3</v>
      </c>
      <c r="B61" s="584" t="s">
        <v>334</v>
      </c>
      <c r="C61" s="585"/>
      <c r="D61" s="411">
        <f>SUM(D62:D70)</f>
        <v>0</v>
      </c>
      <c r="E61" s="411">
        <f>SUM(E62:E70)</f>
        <v>0</v>
      </c>
      <c r="F61" s="411">
        <f t="shared" si="4"/>
        <v>0</v>
      </c>
      <c r="G61" s="394"/>
      <c r="I61" s="391">
        <v>3</v>
      </c>
      <c r="J61" s="584" t="s">
        <v>334</v>
      </c>
      <c r="K61" s="585"/>
      <c r="L61" s="184">
        <f>SUM(L62:L70)</f>
        <v>336800</v>
      </c>
      <c r="M61" s="184">
        <f>SUM(M62:M70)</f>
        <v>335777</v>
      </c>
      <c r="N61" s="184">
        <f t="shared" si="2"/>
        <v>1023</v>
      </c>
      <c r="O61" s="395"/>
    </row>
    <row r="62" spans="1:15" ht="16.5" customHeight="1" x14ac:dyDescent="0.2">
      <c r="A62" s="587"/>
      <c r="B62" s="412">
        <v>1</v>
      </c>
      <c r="C62" s="413"/>
      <c r="D62" s="414">
        <v>0</v>
      </c>
      <c r="E62" s="414">
        <v>0</v>
      </c>
      <c r="F62" s="414">
        <f t="shared" si="4"/>
        <v>0</v>
      </c>
      <c r="G62" s="400"/>
      <c r="I62" s="587"/>
      <c r="J62" s="412">
        <v>1</v>
      </c>
      <c r="K62" s="413" t="s">
        <v>387</v>
      </c>
      <c r="L62" s="185">
        <v>57000</v>
      </c>
      <c r="M62" s="185">
        <v>38722</v>
      </c>
      <c r="N62" s="185">
        <f t="shared" si="2"/>
        <v>18278</v>
      </c>
      <c r="O62" s="401" t="s">
        <v>739</v>
      </c>
    </row>
    <row r="63" spans="1:15" ht="16.5" customHeight="1" x14ac:dyDescent="0.2">
      <c r="A63" s="587"/>
      <c r="B63" s="412">
        <v>2</v>
      </c>
      <c r="C63" s="415"/>
      <c r="D63" s="414">
        <v>0</v>
      </c>
      <c r="E63" s="414">
        <v>0</v>
      </c>
      <c r="F63" s="414">
        <f t="shared" si="4"/>
        <v>0</v>
      </c>
      <c r="G63" s="400"/>
      <c r="I63" s="587"/>
      <c r="J63" s="412">
        <v>2</v>
      </c>
      <c r="K63" s="415" t="s">
        <v>480</v>
      </c>
      <c r="L63" s="185">
        <v>33000</v>
      </c>
      <c r="M63" s="185">
        <v>33000</v>
      </c>
      <c r="N63" s="185">
        <f t="shared" si="2"/>
        <v>0</v>
      </c>
      <c r="O63" s="401" t="s">
        <v>740</v>
      </c>
    </row>
    <row r="64" spans="1:15" ht="16.5" customHeight="1" x14ac:dyDescent="0.2">
      <c r="A64" s="587"/>
      <c r="B64" s="412">
        <v>3</v>
      </c>
      <c r="C64" s="415"/>
      <c r="D64" s="414">
        <v>0</v>
      </c>
      <c r="E64" s="414">
        <v>0</v>
      </c>
      <c r="F64" s="414">
        <f t="shared" si="4"/>
        <v>0</v>
      </c>
      <c r="G64" s="400"/>
      <c r="I64" s="587"/>
      <c r="J64" s="412">
        <v>3</v>
      </c>
      <c r="K64" s="415" t="s">
        <v>409</v>
      </c>
      <c r="L64" s="185">
        <v>48000</v>
      </c>
      <c r="M64" s="185">
        <v>43776</v>
      </c>
      <c r="N64" s="185">
        <f t="shared" si="2"/>
        <v>4224</v>
      </c>
      <c r="O64" s="401" t="s">
        <v>741</v>
      </c>
    </row>
    <row r="65" spans="1:15" ht="16.5" customHeight="1" x14ac:dyDescent="0.2">
      <c r="A65" s="587"/>
      <c r="B65" s="412">
        <v>4</v>
      </c>
      <c r="C65" s="415"/>
      <c r="D65" s="414">
        <v>0</v>
      </c>
      <c r="E65" s="414">
        <v>0</v>
      </c>
      <c r="F65" s="414">
        <f t="shared" si="4"/>
        <v>0</v>
      </c>
      <c r="G65" s="400"/>
      <c r="I65" s="587"/>
      <c r="J65" s="412">
        <v>4</v>
      </c>
      <c r="K65" s="415" t="s">
        <v>473</v>
      </c>
      <c r="L65" s="185">
        <v>79000</v>
      </c>
      <c r="M65" s="185">
        <v>80244</v>
      </c>
      <c r="N65" s="185">
        <f t="shared" si="2"/>
        <v>-1244</v>
      </c>
      <c r="O65" s="401" t="s">
        <v>742</v>
      </c>
    </row>
    <row r="66" spans="1:15" ht="16.5" customHeight="1" x14ac:dyDescent="0.2">
      <c r="A66" s="587"/>
      <c r="B66" s="412">
        <v>5</v>
      </c>
      <c r="C66" s="415"/>
      <c r="D66" s="414">
        <v>0</v>
      </c>
      <c r="E66" s="414">
        <v>0</v>
      </c>
      <c r="F66" s="414">
        <f t="shared" si="4"/>
        <v>0</v>
      </c>
      <c r="G66" s="400"/>
      <c r="I66" s="587"/>
      <c r="J66" s="412">
        <v>5</v>
      </c>
      <c r="K66" s="415" t="s">
        <v>490</v>
      </c>
      <c r="L66" s="185">
        <v>64800</v>
      </c>
      <c r="M66" s="185">
        <v>61800</v>
      </c>
      <c r="N66" s="185">
        <f t="shared" si="2"/>
        <v>3000</v>
      </c>
      <c r="O66" s="401" t="s">
        <v>743</v>
      </c>
    </row>
    <row r="67" spans="1:15" ht="16.5" customHeight="1" x14ac:dyDescent="0.2">
      <c r="A67" s="587"/>
      <c r="B67" s="412">
        <v>6</v>
      </c>
      <c r="C67" s="415"/>
      <c r="D67" s="414">
        <v>0</v>
      </c>
      <c r="E67" s="414">
        <v>0</v>
      </c>
      <c r="F67" s="414">
        <f t="shared" si="4"/>
        <v>0</v>
      </c>
      <c r="G67" s="400"/>
      <c r="I67" s="587"/>
      <c r="J67" s="412">
        <v>6</v>
      </c>
      <c r="K67" s="415" t="s">
        <v>516</v>
      </c>
      <c r="L67" s="185">
        <v>55000</v>
      </c>
      <c r="M67" s="185">
        <v>21503</v>
      </c>
      <c r="N67" s="185">
        <f t="shared" si="2"/>
        <v>33497</v>
      </c>
      <c r="O67" s="401" t="s">
        <v>744</v>
      </c>
    </row>
    <row r="68" spans="1:15" ht="16.5" customHeight="1" x14ac:dyDescent="0.2">
      <c r="A68" s="587"/>
      <c r="B68" s="412">
        <v>7</v>
      </c>
      <c r="C68" s="415"/>
      <c r="D68" s="414">
        <v>0</v>
      </c>
      <c r="E68" s="414">
        <v>0</v>
      </c>
      <c r="F68" s="414">
        <f t="shared" si="4"/>
        <v>0</v>
      </c>
      <c r="G68" s="400"/>
      <c r="I68" s="587"/>
      <c r="J68" s="412">
        <v>7</v>
      </c>
      <c r="K68" s="415"/>
      <c r="L68" s="185"/>
      <c r="M68" s="185">
        <v>56732</v>
      </c>
      <c r="N68" s="185" t="str">
        <f t="shared" si="2"/>
        <v/>
      </c>
      <c r="O68" s="401" t="s">
        <v>744</v>
      </c>
    </row>
    <row r="69" spans="1:15" ht="16.5" customHeight="1" x14ac:dyDescent="0.2">
      <c r="A69" s="587"/>
      <c r="B69" s="412">
        <v>8</v>
      </c>
      <c r="C69" s="415"/>
      <c r="D69" s="414">
        <v>0</v>
      </c>
      <c r="E69" s="414">
        <v>0</v>
      </c>
      <c r="F69" s="414">
        <f t="shared" si="4"/>
        <v>0</v>
      </c>
      <c r="G69" s="400"/>
      <c r="I69" s="587"/>
      <c r="J69" s="412">
        <v>8</v>
      </c>
      <c r="K69" s="415"/>
      <c r="L69" s="185"/>
      <c r="M69" s="185"/>
      <c r="N69" s="185" t="str">
        <f t="shared" si="2"/>
        <v/>
      </c>
      <c r="O69" s="401"/>
    </row>
    <row r="70" spans="1:15" ht="16.5" customHeight="1" x14ac:dyDescent="0.2">
      <c r="A70" s="588"/>
      <c r="B70" s="416">
        <v>9</v>
      </c>
      <c r="C70" s="418"/>
      <c r="D70" s="417">
        <v>0</v>
      </c>
      <c r="E70" s="417">
        <v>0</v>
      </c>
      <c r="F70" s="417">
        <f t="shared" si="4"/>
        <v>0</v>
      </c>
      <c r="G70" s="408"/>
      <c r="I70" s="588"/>
      <c r="J70" s="416">
        <v>9</v>
      </c>
      <c r="K70" s="418"/>
      <c r="L70" s="186"/>
      <c r="M70" s="186"/>
      <c r="N70" s="186" t="str">
        <f t="shared" si="2"/>
        <v/>
      </c>
      <c r="O70" s="410"/>
    </row>
    <row r="71" spans="1:15" ht="16.5" customHeight="1" x14ac:dyDescent="0.2">
      <c r="A71" s="391">
        <v>4</v>
      </c>
      <c r="B71" s="584" t="s">
        <v>341</v>
      </c>
      <c r="C71" s="585"/>
      <c r="D71" s="411">
        <f>SUM(D72:D80)</f>
        <v>0</v>
      </c>
      <c r="E71" s="411">
        <f>SUM(E72:E80)</f>
        <v>0</v>
      </c>
      <c r="F71" s="411">
        <f t="shared" si="4"/>
        <v>0</v>
      </c>
      <c r="G71" s="394"/>
      <c r="I71" s="391">
        <v>4</v>
      </c>
      <c r="J71" s="584" t="s">
        <v>341</v>
      </c>
      <c r="K71" s="585"/>
      <c r="L71" s="184">
        <f>SUM(L72:L80)</f>
        <v>218200</v>
      </c>
      <c r="M71" s="184">
        <f>SUM(M72:M80)</f>
        <v>149130</v>
      </c>
      <c r="N71" s="184">
        <f t="shared" si="2"/>
        <v>69070</v>
      </c>
      <c r="O71" s="395"/>
    </row>
    <row r="72" spans="1:15" ht="16.5" customHeight="1" x14ac:dyDescent="0.2">
      <c r="A72" s="587"/>
      <c r="B72" s="412">
        <v>1</v>
      </c>
      <c r="C72" s="413"/>
      <c r="D72" s="414">
        <v>0</v>
      </c>
      <c r="E72" s="414">
        <v>0</v>
      </c>
      <c r="F72" s="414">
        <f t="shared" si="4"/>
        <v>0</v>
      </c>
      <c r="G72" s="400"/>
      <c r="I72" s="587"/>
      <c r="J72" s="412">
        <v>1</v>
      </c>
      <c r="K72" s="413" t="s">
        <v>516</v>
      </c>
      <c r="L72" s="185">
        <v>30000</v>
      </c>
      <c r="M72" s="185">
        <v>0</v>
      </c>
      <c r="N72" s="185">
        <f t="shared" si="2"/>
        <v>30000</v>
      </c>
      <c r="O72" s="401" t="s">
        <v>793</v>
      </c>
    </row>
    <row r="73" spans="1:15" ht="16.5" customHeight="1" x14ac:dyDescent="0.2">
      <c r="A73" s="587"/>
      <c r="B73" s="412">
        <v>2</v>
      </c>
      <c r="C73" s="415"/>
      <c r="D73" s="414">
        <v>0</v>
      </c>
      <c r="E73" s="414">
        <v>0</v>
      </c>
      <c r="F73" s="414">
        <f t="shared" si="4"/>
        <v>0</v>
      </c>
      <c r="G73" s="400"/>
      <c r="I73" s="587"/>
      <c r="J73" s="412">
        <v>2</v>
      </c>
      <c r="K73" s="413" t="s">
        <v>516</v>
      </c>
      <c r="L73" s="185">
        <v>33000</v>
      </c>
      <c r="M73" s="185">
        <v>24000</v>
      </c>
      <c r="N73" s="185">
        <f t="shared" si="2"/>
        <v>9000</v>
      </c>
      <c r="O73" s="401" t="s">
        <v>736</v>
      </c>
    </row>
    <row r="74" spans="1:15" ht="16.5" customHeight="1" x14ac:dyDescent="0.2">
      <c r="A74" s="587"/>
      <c r="B74" s="412">
        <v>3</v>
      </c>
      <c r="C74" s="415"/>
      <c r="D74" s="414">
        <v>0</v>
      </c>
      <c r="E74" s="414">
        <v>0</v>
      </c>
      <c r="F74" s="414">
        <f t="shared" si="4"/>
        <v>0</v>
      </c>
      <c r="G74" s="400"/>
      <c r="I74" s="587"/>
      <c r="J74" s="412">
        <v>3</v>
      </c>
      <c r="K74" s="413" t="s">
        <v>516</v>
      </c>
      <c r="L74" s="185">
        <v>27000</v>
      </c>
      <c r="M74" s="185">
        <v>27000</v>
      </c>
      <c r="N74" s="185">
        <f t="shared" si="2"/>
        <v>0</v>
      </c>
      <c r="O74" s="401" t="s">
        <v>735</v>
      </c>
    </row>
    <row r="75" spans="1:15" ht="16.5" customHeight="1" x14ac:dyDescent="0.2">
      <c r="A75" s="587"/>
      <c r="B75" s="412">
        <v>4</v>
      </c>
      <c r="C75" s="415"/>
      <c r="D75" s="414">
        <v>0</v>
      </c>
      <c r="E75" s="414">
        <v>0</v>
      </c>
      <c r="F75" s="414">
        <f t="shared" si="4"/>
        <v>0</v>
      </c>
      <c r="G75" s="400"/>
      <c r="I75" s="587"/>
      <c r="J75" s="412">
        <v>4</v>
      </c>
      <c r="K75" s="413" t="s">
        <v>516</v>
      </c>
      <c r="L75" s="185">
        <v>31000</v>
      </c>
      <c r="M75" s="185">
        <v>30000</v>
      </c>
      <c r="N75" s="185">
        <f t="shared" si="2"/>
        <v>1000</v>
      </c>
      <c r="O75" s="401" t="s">
        <v>737</v>
      </c>
    </row>
    <row r="76" spans="1:15" ht="16.5" customHeight="1" x14ac:dyDescent="0.2">
      <c r="A76" s="587"/>
      <c r="B76" s="412">
        <v>5</v>
      </c>
      <c r="C76" s="415"/>
      <c r="D76" s="414">
        <v>0</v>
      </c>
      <c r="E76" s="414">
        <v>0</v>
      </c>
      <c r="F76" s="414">
        <f t="shared" si="4"/>
        <v>0</v>
      </c>
      <c r="G76" s="400"/>
      <c r="I76" s="587"/>
      <c r="J76" s="412">
        <v>5</v>
      </c>
      <c r="K76" s="413" t="s">
        <v>516</v>
      </c>
      <c r="L76" s="185">
        <v>45200</v>
      </c>
      <c r="M76" s="185">
        <v>54636</v>
      </c>
      <c r="N76" s="185">
        <f t="shared" si="2"/>
        <v>-9436</v>
      </c>
      <c r="O76" s="401" t="s">
        <v>734</v>
      </c>
    </row>
    <row r="77" spans="1:15" ht="16.5" customHeight="1" x14ac:dyDescent="0.2">
      <c r="A77" s="587"/>
      <c r="B77" s="412">
        <v>6</v>
      </c>
      <c r="C77" s="415"/>
      <c r="D77" s="414">
        <v>0</v>
      </c>
      <c r="E77" s="414">
        <v>0</v>
      </c>
      <c r="F77" s="414">
        <f t="shared" si="4"/>
        <v>0</v>
      </c>
      <c r="G77" s="400"/>
      <c r="I77" s="587"/>
      <c r="J77" s="412">
        <v>6</v>
      </c>
      <c r="K77" s="413" t="s">
        <v>516</v>
      </c>
      <c r="L77" s="185">
        <v>29000</v>
      </c>
      <c r="M77" s="185">
        <v>1582</v>
      </c>
      <c r="N77" s="185">
        <f t="shared" si="2"/>
        <v>27418</v>
      </c>
      <c r="O77" s="401" t="s">
        <v>733</v>
      </c>
    </row>
    <row r="78" spans="1:15" ht="16.5" customHeight="1" x14ac:dyDescent="0.2">
      <c r="A78" s="587"/>
      <c r="B78" s="412">
        <v>7</v>
      </c>
      <c r="C78" s="415"/>
      <c r="D78" s="414">
        <v>0</v>
      </c>
      <c r="E78" s="414">
        <v>0</v>
      </c>
      <c r="F78" s="414">
        <f t="shared" si="4"/>
        <v>0</v>
      </c>
      <c r="G78" s="400"/>
      <c r="I78" s="587"/>
      <c r="J78" s="412">
        <v>7</v>
      </c>
      <c r="K78" s="413" t="s">
        <v>516</v>
      </c>
      <c r="L78" s="185">
        <v>23000</v>
      </c>
      <c r="M78" s="185">
        <v>11912</v>
      </c>
      <c r="N78" s="185">
        <f t="shared" si="2"/>
        <v>11088</v>
      </c>
      <c r="O78" s="401" t="s">
        <v>738</v>
      </c>
    </row>
    <row r="79" spans="1:15" ht="16.5" customHeight="1" x14ac:dyDescent="0.2">
      <c r="A79" s="587"/>
      <c r="B79" s="412">
        <v>8</v>
      </c>
      <c r="C79" s="415"/>
      <c r="D79" s="414">
        <v>0</v>
      </c>
      <c r="E79" s="414">
        <v>0</v>
      </c>
      <c r="F79" s="414">
        <f t="shared" si="4"/>
        <v>0</v>
      </c>
      <c r="G79" s="400"/>
      <c r="I79" s="587"/>
      <c r="J79" s="412">
        <v>8</v>
      </c>
      <c r="K79" s="413"/>
      <c r="L79" s="185"/>
      <c r="M79" s="185"/>
      <c r="N79" s="185" t="str">
        <f t="shared" si="2"/>
        <v/>
      </c>
      <c r="O79" s="401"/>
    </row>
    <row r="80" spans="1:15" ht="16.5" customHeight="1" x14ac:dyDescent="0.2">
      <c r="A80" s="588"/>
      <c r="B80" s="416">
        <v>9</v>
      </c>
      <c r="C80" s="418"/>
      <c r="D80" s="417">
        <v>0</v>
      </c>
      <c r="E80" s="417">
        <v>0</v>
      </c>
      <c r="F80" s="417">
        <f t="shared" si="4"/>
        <v>0</v>
      </c>
      <c r="G80" s="408"/>
      <c r="I80" s="588"/>
      <c r="J80" s="416">
        <v>9</v>
      </c>
      <c r="K80" s="418"/>
      <c r="L80" s="186"/>
      <c r="M80" s="186"/>
      <c r="N80" s="186" t="str">
        <f t="shared" si="2"/>
        <v/>
      </c>
      <c r="O80" s="410"/>
    </row>
    <row r="81" spans="1:15" ht="16.5" customHeight="1" x14ac:dyDescent="0.2">
      <c r="A81" s="589" t="s">
        <v>59</v>
      </c>
      <c r="B81" s="589"/>
      <c r="C81" s="589"/>
      <c r="D81" s="419">
        <f>D48+D54+D61+D71</f>
        <v>0</v>
      </c>
      <c r="E81" s="419">
        <f>E48+E54+E61+E71</f>
        <v>0</v>
      </c>
      <c r="F81" s="419">
        <f>F48+F54+F61+F71</f>
        <v>0</v>
      </c>
      <c r="G81" s="390"/>
      <c r="I81" s="589" t="s">
        <v>59</v>
      </c>
      <c r="J81" s="589"/>
      <c r="K81" s="589"/>
      <c r="L81" s="228">
        <f>L48+L54+L61+L71</f>
        <v>1323000</v>
      </c>
      <c r="M81" s="228">
        <f>M48+M54+M61+M71</f>
        <v>904089</v>
      </c>
      <c r="N81" s="228">
        <f>N48+N54+N61+N71</f>
        <v>418911</v>
      </c>
      <c r="O81" s="420"/>
    </row>
    <row r="82" spans="1:15" ht="16.5" customHeight="1" x14ac:dyDescent="0.2">
      <c r="A82" s="351" t="s">
        <v>814</v>
      </c>
      <c r="G82" s="421" t="s">
        <v>749</v>
      </c>
      <c r="I82" s="351" t="s">
        <v>814</v>
      </c>
      <c r="O82" s="421" t="s">
        <v>749</v>
      </c>
    </row>
    <row r="83" spans="1:15" x14ac:dyDescent="0.2">
      <c r="C83" s="370" t="s">
        <v>193</v>
      </c>
      <c r="G83" s="421"/>
      <c r="K83" s="422"/>
      <c r="O83" s="421"/>
    </row>
  </sheetData>
  <mergeCells count="64">
    <mergeCell ref="A72:A80"/>
    <mergeCell ref="I72:I80"/>
    <mergeCell ref="A81:C81"/>
    <mergeCell ref="I81:K81"/>
    <mergeCell ref="E34:F34"/>
    <mergeCell ref="E39:F39"/>
    <mergeCell ref="F36:G36"/>
    <mergeCell ref="E41:F41"/>
    <mergeCell ref="B61:C61"/>
    <mergeCell ref="J61:K61"/>
    <mergeCell ref="A62:A70"/>
    <mergeCell ref="I62:I70"/>
    <mergeCell ref="B71:C71"/>
    <mergeCell ref="J71:K71"/>
    <mergeCell ref="A49:A53"/>
    <mergeCell ref="I49:I53"/>
    <mergeCell ref="B54:C54"/>
    <mergeCell ref="J54:K54"/>
    <mergeCell ref="A55:A60"/>
    <mergeCell ref="I55:I60"/>
    <mergeCell ref="F45:G45"/>
    <mergeCell ref="N45:O45"/>
    <mergeCell ref="B47:C47"/>
    <mergeCell ref="J47:K47"/>
    <mergeCell ref="B48:C48"/>
    <mergeCell ref="J48:K48"/>
    <mergeCell ref="A29:G29"/>
    <mergeCell ref="I29:O29"/>
    <mergeCell ref="A44:G44"/>
    <mergeCell ref="I44:O44"/>
    <mergeCell ref="F32:G32"/>
    <mergeCell ref="N32:O32"/>
    <mergeCell ref="M34:N34"/>
    <mergeCell ref="N36:O36"/>
    <mergeCell ref="M39:N39"/>
    <mergeCell ref="M41:N41"/>
    <mergeCell ref="B24:C24"/>
    <mergeCell ref="J24:K24"/>
    <mergeCell ref="B25:C25"/>
    <mergeCell ref="J25:K25"/>
    <mergeCell ref="B26:C26"/>
    <mergeCell ref="J26:K26"/>
    <mergeCell ref="B17:B21"/>
    <mergeCell ref="J17:J21"/>
    <mergeCell ref="B22:C22"/>
    <mergeCell ref="J22:K22"/>
    <mergeCell ref="B23:C23"/>
    <mergeCell ref="J23:K23"/>
    <mergeCell ref="B11:C11"/>
    <mergeCell ref="J11:K11"/>
    <mergeCell ref="B12:C12"/>
    <mergeCell ref="J12:K12"/>
    <mergeCell ref="B16:C16"/>
    <mergeCell ref="J16:K16"/>
    <mergeCell ref="B9:C9"/>
    <mergeCell ref="J9:K9"/>
    <mergeCell ref="B10:C10"/>
    <mergeCell ref="J10:K10"/>
    <mergeCell ref="A3:G3"/>
    <mergeCell ref="I3:O3"/>
    <mergeCell ref="F5:G5"/>
    <mergeCell ref="N5:O5"/>
    <mergeCell ref="B8:C8"/>
    <mergeCell ref="J8:K8"/>
  </mergeCells>
  <phoneticPr fontId="2"/>
  <hyperlinks>
    <hyperlink ref="C83" location="目次!B2" display="目次へ戻る" xr:uid="{00000000-0004-0000-0400-000000000000}"/>
  </hyperlinks>
  <pageMargins left="0.70866141732283472" right="0.70866141732283472" top="0.74803149606299213" bottom="0.74803149606299213" header="0.31496062992125984" footer="0.31496062992125984"/>
  <pageSetup paperSize="9" scale="94" orientation="portrait" r:id="rId1"/>
  <rowBreaks count="1" manualBreakCount="1">
    <brk id="42" max="6" man="1"/>
  </rowBreaks>
  <colBreaks count="1" manualBreakCount="1">
    <brk id="7"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29"/>
  <sheetViews>
    <sheetView showZeros="0" view="pageBreakPreview" zoomScaleNormal="100" zoomScaleSheetLayoutView="100" workbookViewId="0">
      <selection activeCell="A3" sqref="A3:D3"/>
    </sheetView>
  </sheetViews>
  <sheetFormatPr defaultRowHeight="13.2" x14ac:dyDescent="0.2"/>
  <cols>
    <col min="1" max="1" width="3.21875" customWidth="1"/>
    <col min="2" max="2" width="16.109375" customWidth="1"/>
    <col min="3" max="3" width="20.6640625" customWidth="1"/>
    <col min="4" max="4" width="45.6640625" customWidth="1"/>
    <col min="6" max="6" width="3.21875" customWidth="1"/>
    <col min="7" max="7" width="16.109375" customWidth="1"/>
    <col min="8" max="8" width="20.6640625" customWidth="1"/>
    <col min="9" max="9" width="45.6640625" customWidth="1"/>
  </cols>
  <sheetData>
    <row r="1" spans="1:9" x14ac:dyDescent="0.2">
      <c r="A1" t="s">
        <v>29</v>
      </c>
      <c r="F1" s="158" t="s">
        <v>768</v>
      </c>
    </row>
    <row r="3" spans="1:9" ht="19.2" x14ac:dyDescent="0.2">
      <c r="A3" s="590" t="s">
        <v>486</v>
      </c>
      <c r="B3" s="590"/>
      <c r="C3" s="590"/>
      <c r="D3" s="590"/>
      <c r="F3" s="590" t="s">
        <v>873</v>
      </c>
      <c r="G3" s="590"/>
      <c r="H3" s="590"/>
      <c r="I3" s="590"/>
    </row>
    <row r="5" spans="1:9" ht="24" customHeight="1" x14ac:dyDescent="0.2">
      <c r="C5" s="21" t="s">
        <v>863</v>
      </c>
      <c r="D5" s="3"/>
      <c r="H5" s="21" t="s">
        <v>23</v>
      </c>
      <c r="I5" s="178" t="s">
        <v>508</v>
      </c>
    </row>
    <row r="6" spans="1:9" ht="24" customHeight="1" x14ac:dyDescent="0.2"/>
    <row r="7" spans="1:9" ht="24" customHeight="1" x14ac:dyDescent="0.2">
      <c r="A7" t="s">
        <v>1</v>
      </c>
      <c r="D7" s="9" t="s">
        <v>24</v>
      </c>
      <c r="F7" t="s">
        <v>1</v>
      </c>
      <c r="I7" s="9" t="s">
        <v>24</v>
      </c>
    </row>
    <row r="8" spans="1:9" ht="24" customHeight="1" x14ac:dyDescent="0.2">
      <c r="A8" s="4" t="s">
        <v>2</v>
      </c>
      <c r="B8" s="4" t="s">
        <v>52</v>
      </c>
      <c r="C8" s="4" t="s">
        <v>4</v>
      </c>
      <c r="D8" s="4" t="s">
        <v>3</v>
      </c>
      <c r="F8" s="4" t="s">
        <v>2</v>
      </c>
      <c r="G8" s="4" t="s">
        <v>52</v>
      </c>
      <c r="H8" s="4" t="s">
        <v>4</v>
      </c>
      <c r="I8" s="4" t="s">
        <v>3</v>
      </c>
    </row>
    <row r="9" spans="1:9" ht="24" customHeight="1" x14ac:dyDescent="0.2">
      <c r="A9" s="5">
        <v>1</v>
      </c>
      <c r="B9" s="484" t="s">
        <v>8</v>
      </c>
      <c r="C9" s="358">
        <v>0</v>
      </c>
      <c r="D9" s="5"/>
      <c r="F9" s="5">
        <v>1</v>
      </c>
      <c r="G9" s="4" t="s">
        <v>8</v>
      </c>
      <c r="H9" s="159">
        <v>220000</v>
      </c>
      <c r="I9" s="160"/>
    </row>
    <row r="10" spans="1:9" ht="24" customHeight="1" x14ac:dyDescent="0.2">
      <c r="A10" s="5">
        <v>2</v>
      </c>
      <c r="B10" s="484" t="s">
        <v>7</v>
      </c>
      <c r="C10" s="358">
        <v>0</v>
      </c>
      <c r="D10" s="5"/>
      <c r="F10" s="5">
        <v>2</v>
      </c>
      <c r="G10" s="4" t="s">
        <v>7</v>
      </c>
      <c r="H10" s="159">
        <v>0</v>
      </c>
      <c r="I10" s="160"/>
    </row>
    <row r="11" spans="1:9" ht="24" customHeight="1" x14ac:dyDescent="0.2">
      <c r="A11" s="5">
        <v>3</v>
      </c>
      <c r="B11" s="484" t="s">
        <v>9</v>
      </c>
      <c r="C11" s="358">
        <v>0</v>
      </c>
      <c r="D11" s="5"/>
      <c r="F11" s="5">
        <v>3</v>
      </c>
      <c r="G11" s="4" t="s">
        <v>9</v>
      </c>
      <c r="H11" s="159">
        <v>0</v>
      </c>
      <c r="I11" s="160"/>
    </row>
    <row r="12" spans="1:9" ht="24" customHeight="1" x14ac:dyDescent="0.2">
      <c r="A12" s="5">
        <v>4</v>
      </c>
      <c r="B12" s="484" t="s">
        <v>297</v>
      </c>
      <c r="C12" s="358">
        <v>0</v>
      </c>
      <c r="D12" s="5"/>
      <c r="F12" s="5">
        <v>4</v>
      </c>
      <c r="G12" s="4" t="s">
        <v>297</v>
      </c>
      <c r="H12" s="159">
        <v>122000</v>
      </c>
      <c r="I12" s="161" t="s">
        <v>857</v>
      </c>
    </row>
    <row r="13" spans="1:9" ht="24" customHeight="1" x14ac:dyDescent="0.2">
      <c r="A13" s="5">
        <v>5</v>
      </c>
      <c r="B13" s="484" t="s">
        <v>298</v>
      </c>
      <c r="C13" s="358">
        <v>0</v>
      </c>
      <c r="D13" s="187" t="s">
        <v>854</v>
      </c>
      <c r="F13" s="5">
        <v>5</v>
      </c>
      <c r="G13" s="4" t="s">
        <v>298</v>
      </c>
      <c r="H13" s="159">
        <v>37000</v>
      </c>
      <c r="I13" s="188" t="s">
        <v>484</v>
      </c>
    </row>
    <row r="14" spans="1:9" ht="24" customHeight="1" x14ac:dyDescent="0.2">
      <c r="A14" s="12" t="s">
        <v>35</v>
      </c>
      <c r="B14" s="13"/>
      <c r="C14" s="358">
        <f>SUM(C9:C13)</f>
        <v>0</v>
      </c>
      <c r="D14" s="5"/>
      <c r="F14" s="12" t="s">
        <v>35</v>
      </c>
      <c r="G14" s="13"/>
      <c r="H14" s="159">
        <f>SUM(H9:H13)</f>
        <v>379000</v>
      </c>
      <c r="I14" s="160"/>
    </row>
    <row r="15" spans="1:9" ht="24" customHeight="1" x14ac:dyDescent="0.2">
      <c r="C15" s="351"/>
    </row>
    <row r="16" spans="1:9" ht="24" customHeight="1" x14ac:dyDescent="0.2">
      <c r="A16" t="s">
        <v>12</v>
      </c>
      <c r="C16" s="351"/>
      <c r="F16" t="s">
        <v>12</v>
      </c>
    </row>
    <row r="17" spans="1:9" ht="24" customHeight="1" x14ac:dyDescent="0.2">
      <c r="A17" s="4" t="s">
        <v>2</v>
      </c>
      <c r="B17" s="4" t="s">
        <v>52</v>
      </c>
      <c r="C17" s="356" t="s">
        <v>4</v>
      </c>
      <c r="D17" s="4" t="s">
        <v>3</v>
      </c>
      <c r="F17" s="4" t="s">
        <v>2</v>
      </c>
      <c r="G17" s="4" t="s">
        <v>52</v>
      </c>
      <c r="H17" s="4" t="s">
        <v>4</v>
      </c>
      <c r="I17" s="4" t="s">
        <v>3</v>
      </c>
    </row>
    <row r="18" spans="1:9" ht="24" customHeight="1" x14ac:dyDescent="0.2">
      <c r="A18" s="5">
        <v>1</v>
      </c>
      <c r="B18" s="484" t="s">
        <v>299</v>
      </c>
      <c r="C18" s="358">
        <v>0</v>
      </c>
      <c r="D18" s="5"/>
      <c r="F18" s="5">
        <v>1</v>
      </c>
      <c r="G18" s="4" t="s">
        <v>299</v>
      </c>
      <c r="H18" s="159">
        <v>70000</v>
      </c>
      <c r="I18" s="160" t="s">
        <v>368</v>
      </c>
    </row>
    <row r="19" spans="1:9" ht="24" customHeight="1" x14ac:dyDescent="0.2">
      <c r="A19" s="5">
        <v>2</v>
      </c>
      <c r="B19" s="484" t="s">
        <v>300</v>
      </c>
      <c r="C19" s="358">
        <v>0</v>
      </c>
      <c r="D19" s="5"/>
      <c r="F19" s="5">
        <v>2</v>
      </c>
      <c r="G19" s="4" t="s">
        <v>300</v>
      </c>
      <c r="H19" s="159">
        <v>85000</v>
      </c>
      <c r="I19" s="160" t="s">
        <v>528</v>
      </c>
    </row>
    <row r="20" spans="1:9" ht="24" customHeight="1" x14ac:dyDescent="0.2">
      <c r="A20" s="5">
        <v>3</v>
      </c>
      <c r="B20" s="484" t="s">
        <v>301</v>
      </c>
      <c r="C20" s="358">
        <v>0</v>
      </c>
      <c r="D20" s="5"/>
      <c r="F20" s="5">
        <v>3</v>
      </c>
      <c r="G20" s="4" t="s">
        <v>301</v>
      </c>
      <c r="H20" s="159">
        <v>2000</v>
      </c>
      <c r="I20" s="203" t="s">
        <v>805</v>
      </c>
    </row>
    <row r="21" spans="1:9" ht="24" customHeight="1" x14ac:dyDescent="0.2">
      <c r="A21" s="5">
        <v>4</v>
      </c>
      <c r="B21" s="484" t="s">
        <v>17</v>
      </c>
      <c r="C21" s="358">
        <v>0</v>
      </c>
      <c r="D21" s="230" t="s">
        <v>853</v>
      </c>
      <c r="F21" s="5">
        <v>4</v>
      </c>
      <c r="G21" s="4" t="s">
        <v>17</v>
      </c>
      <c r="H21" s="159">
        <v>40000</v>
      </c>
      <c r="I21" s="205" t="s">
        <v>852</v>
      </c>
    </row>
    <row r="22" spans="1:9" ht="24" customHeight="1" x14ac:dyDescent="0.2">
      <c r="A22" s="5">
        <v>5</v>
      </c>
      <c r="B22" s="484" t="s">
        <v>18</v>
      </c>
      <c r="C22" s="358">
        <v>0</v>
      </c>
      <c r="D22" s="5"/>
      <c r="F22" s="5">
        <v>5</v>
      </c>
      <c r="G22" s="4" t="s">
        <v>18</v>
      </c>
      <c r="H22" s="159">
        <v>2000</v>
      </c>
      <c r="I22" s="160" t="s">
        <v>529</v>
      </c>
    </row>
    <row r="23" spans="1:9" ht="24" customHeight="1" x14ac:dyDescent="0.2">
      <c r="A23" s="5">
        <v>6</v>
      </c>
      <c r="B23" s="484" t="s">
        <v>19</v>
      </c>
      <c r="C23" s="358">
        <v>0</v>
      </c>
      <c r="D23" s="5"/>
      <c r="F23" s="5">
        <v>6</v>
      </c>
      <c r="G23" s="4" t="s">
        <v>19</v>
      </c>
      <c r="H23" s="159">
        <v>50000</v>
      </c>
      <c r="I23" s="205" t="s">
        <v>827</v>
      </c>
    </row>
    <row r="24" spans="1:9" ht="24" customHeight="1" x14ac:dyDescent="0.2">
      <c r="A24" s="5">
        <v>7</v>
      </c>
      <c r="B24" s="484" t="s">
        <v>302</v>
      </c>
      <c r="C24" s="358">
        <v>0</v>
      </c>
      <c r="D24" s="5"/>
      <c r="F24" s="5">
        <v>7</v>
      </c>
      <c r="G24" s="4" t="s">
        <v>302</v>
      </c>
      <c r="H24" s="159">
        <v>10000</v>
      </c>
      <c r="I24" s="160" t="s">
        <v>826</v>
      </c>
    </row>
    <row r="25" spans="1:9" ht="24" customHeight="1" x14ac:dyDescent="0.2">
      <c r="A25" s="5">
        <v>8</v>
      </c>
      <c r="B25" s="484" t="s">
        <v>303</v>
      </c>
      <c r="C25" s="358">
        <v>0</v>
      </c>
      <c r="D25" s="5"/>
      <c r="F25" s="5">
        <v>8</v>
      </c>
      <c r="G25" s="4" t="s">
        <v>303</v>
      </c>
      <c r="H25" s="159">
        <v>80000</v>
      </c>
      <c r="I25" s="160" t="s">
        <v>532</v>
      </c>
    </row>
    <row r="26" spans="1:9" ht="24" customHeight="1" x14ac:dyDescent="0.2">
      <c r="A26" s="5">
        <v>9</v>
      </c>
      <c r="B26" s="484" t="s">
        <v>304</v>
      </c>
      <c r="C26" s="358">
        <v>0</v>
      </c>
      <c r="D26" s="5"/>
      <c r="F26" s="5">
        <v>9</v>
      </c>
      <c r="G26" s="4" t="s">
        <v>304</v>
      </c>
      <c r="H26" s="159">
        <v>40200</v>
      </c>
      <c r="I26" s="160" t="s">
        <v>506</v>
      </c>
    </row>
    <row r="27" spans="1:9" ht="24" customHeight="1" x14ac:dyDescent="0.2">
      <c r="A27" s="12" t="s">
        <v>35</v>
      </c>
      <c r="B27" s="13"/>
      <c r="C27" s="358">
        <f>SUM(C18:C26)</f>
        <v>0</v>
      </c>
      <c r="D27" s="5"/>
      <c r="F27" s="12" t="s">
        <v>35</v>
      </c>
      <c r="G27" s="13"/>
      <c r="H27" s="159">
        <f>SUM(H18:H26)</f>
        <v>379200</v>
      </c>
      <c r="I27" s="160"/>
    </row>
    <row r="29" spans="1:9" x14ac:dyDescent="0.2">
      <c r="B29" s="162" t="s">
        <v>193</v>
      </c>
      <c r="F29" s="527" t="s">
        <v>517</v>
      </c>
      <c r="G29" s="527"/>
      <c r="H29" s="527"/>
      <c r="I29" s="527"/>
    </row>
  </sheetData>
  <mergeCells count="3">
    <mergeCell ref="A3:D3"/>
    <mergeCell ref="F3:I3"/>
    <mergeCell ref="F29:I29"/>
  </mergeCells>
  <phoneticPr fontId="2"/>
  <hyperlinks>
    <hyperlink ref="B29" location="目次!B2" display="目次へ戻る" xr:uid="{00000000-0004-0000-0500-000000000000}"/>
  </hyperlinks>
  <pageMargins left="0.78700000000000003" right="0.1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M36"/>
  <sheetViews>
    <sheetView showZeros="0" view="pageBreakPreview" zoomScaleNormal="100" zoomScaleSheetLayoutView="100" workbookViewId="0">
      <selection activeCell="A3" sqref="A3:F3"/>
    </sheetView>
  </sheetViews>
  <sheetFormatPr defaultColWidth="8.88671875" defaultRowHeight="13.2" x14ac:dyDescent="0.2"/>
  <cols>
    <col min="1" max="1" width="3.21875" style="351" customWidth="1"/>
    <col min="2" max="2" width="16.109375" style="351" customWidth="1"/>
    <col min="3" max="5" width="14.6640625" style="351" customWidth="1"/>
    <col min="6" max="6" width="23.6640625" style="351" customWidth="1"/>
    <col min="7" max="7" width="8.88671875" style="351"/>
    <col min="8" max="8" width="3.21875" style="351" customWidth="1"/>
    <col min="9" max="9" width="16.109375" style="351" customWidth="1"/>
    <col min="10" max="12" width="14.6640625" style="351" customWidth="1"/>
    <col min="13" max="13" width="23.6640625" style="351" customWidth="1"/>
    <col min="14" max="16384" width="8.88671875" style="351"/>
  </cols>
  <sheetData>
    <row r="1" spans="1:13" x14ac:dyDescent="0.2">
      <c r="A1" s="351" t="s">
        <v>30</v>
      </c>
      <c r="H1" s="352" t="s">
        <v>769</v>
      </c>
    </row>
    <row r="3" spans="1:13" ht="19.2" x14ac:dyDescent="0.2">
      <c r="A3" s="591" t="s">
        <v>485</v>
      </c>
      <c r="B3" s="591"/>
      <c r="C3" s="591"/>
      <c r="D3" s="591"/>
      <c r="E3" s="591"/>
      <c r="F3" s="591"/>
      <c r="H3" s="591" t="s">
        <v>485</v>
      </c>
      <c r="I3" s="591"/>
      <c r="J3" s="591"/>
      <c r="K3" s="591"/>
      <c r="L3" s="591"/>
      <c r="M3" s="591"/>
    </row>
    <row r="5" spans="1:13" ht="24" customHeight="1" x14ac:dyDescent="0.2">
      <c r="C5" s="592" t="s">
        <v>863</v>
      </c>
      <c r="D5" s="592"/>
      <c r="E5" s="571"/>
      <c r="F5" s="571"/>
      <c r="K5" s="373" t="s">
        <v>23</v>
      </c>
      <c r="L5" s="572" t="s">
        <v>488</v>
      </c>
      <c r="M5" s="572"/>
    </row>
    <row r="6" spans="1:13" ht="24" customHeight="1" x14ac:dyDescent="0.2"/>
    <row r="7" spans="1:13" ht="24" customHeight="1" x14ac:dyDescent="0.2">
      <c r="A7" s="351" t="s">
        <v>1</v>
      </c>
      <c r="F7" s="355" t="s">
        <v>24</v>
      </c>
      <c r="H7" s="351" t="s">
        <v>1</v>
      </c>
      <c r="M7" s="355" t="s">
        <v>24</v>
      </c>
    </row>
    <row r="8" spans="1:13" ht="26.25" customHeight="1" x14ac:dyDescent="0.2">
      <c r="A8" s="356" t="s">
        <v>2</v>
      </c>
      <c r="B8" s="356" t="s">
        <v>5</v>
      </c>
      <c r="C8" s="50" t="s">
        <v>308</v>
      </c>
      <c r="D8" s="50" t="s">
        <v>309</v>
      </c>
      <c r="E8" s="357" t="s">
        <v>310</v>
      </c>
      <c r="F8" s="356" t="s">
        <v>337</v>
      </c>
      <c r="H8" s="356" t="s">
        <v>2</v>
      </c>
      <c r="I8" s="356" t="s">
        <v>5</v>
      </c>
      <c r="J8" s="50" t="s">
        <v>308</v>
      </c>
      <c r="K8" s="50" t="s">
        <v>309</v>
      </c>
      <c r="L8" s="357" t="s">
        <v>310</v>
      </c>
      <c r="M8" s="356" t="s">
        <v>337</v>
      </c>
    </row>
    <row r="9" spans="1:13" ht="26.25" customHeight="1" x14ac:dyDescent="0.2">
      <c r="A9" s="358">
        <v>1</v>
      </c>
      <c r="B9" s="479" t="s">
        <v>8</v>
      </c>
      <c r="C9" s="358">
        <v>0</v>
      </c>
      <c r="D9" s="358">
        <v>0</v>
      </c>
      <c r="E9" s="358">
        <f t="shared" ref="E9:E14" si="0">D9-C9</f>
        <v>0</v>
      </c>
      <c r="F9" s="358"/>
      <c r="H9" s="358">
        <v>1</v>
      </c>
      <c r="I9" s="356" t="s">
        <v>8</v>
      </c>
      <c r="J9" s="359">
        <v>420000</v>
      </c>
      <c r="K9" s="359">
        <v>420000</v>
      </c>
      <c r="L9" s="359">
        <f t="shared" ref="L9:L14" si="1">K9-J9</f>
        <v>0</v>
      </c>
      <c r="M9" s="359"/>
    </row>
    <row r="10" spans="1:13" ht="26.25" customHeight="1" x14ac:dyDescent="0.2">
      <c r="A10" s="358">
        <v>2</v>
      </c>
      <c r="B10" s="479" t="s">
        <v>7</v>
      </c>
      <c r="C10" s="358">
        <v>0</v>
      </c>
      <c r="D10" s="358">
        <v>0</v>
      </c>
      <c r="E10" s="358">
        <f t="shared" si="0"/>
        <v>0</v>
      </c>
      <c r="F10" s="358"/>
      <c r="H10" s="358">
        <v>2</v>
      </c>
      <c r="I10" s="356" t="s">
        <v>7</v>
      </c>
      <c r="J10" s="359">
        <v>0</v>
      </c>
      <c r="K10" s="359">
        <v>0</v>
      </c>
      <c r="L10" s="359">
        <f t="shared" si="1"/>
        <v>0</v>
      </c>
      <c r="M10" s="359"/>
    </row>
    <row r="11" spans="1:13" ht="26.25" customHeight="1" x14ac:dyDescent="0.2">
      <c r="A11" s="358">
        <v>3</v>
      </c>
      <c r="B11" s="479" t="s">
        <v>9</v>
      </c>
      <c r="C11" s="358">
        <v>0</v>
      </c>
      <c r="D11" s="358">
        <v>0</v>
      </c>
      <c r="E11" s="358">
        <f t="shared" si="0"/>
        <v>0</v>
      </c>
      <c r="F11" s="358"/>
      <c r="H11" s="358">
        <v>3</v>
      </c>
      <c r="I11" s="356" t="s">
        <v>9</v>
      </c>
      <c r="J11" s="359">
        <v>0</v>
      </c>
      <c r="K11" s="359">
        <v>1800</v>
      </c>
      <c r="L11" s="359">
        <f t="shared" si="1"/>
        <v>1800</v>
      </c>
      <c r="M11" s="359" t="s">
        <v>858</v>
      </c>
    </row>
    <row r="12" spans="1:13" ht="26.25" customHeight="1" x14ac:dyDescent="0.2">
      <c r="A12" s="358">
        <v>4</v>
      </c>
      <c r="B12" s="479" t="s">
        <v>297</v>
      </c>
      <c r="C12" s="358">
        <v>0</v>
      </c>
      <c r="D12" s="358">
        <v>0</v>
      </c>
      <c r="E12" s="358">
        <f t="shared" si="0"/>
        <v>0</v>
      </c>
      <c r="F12" s="358"/>
      <c r="H12" s="358">
        <v>4</v>
      </c>
      <c r="I12" s="356" t="s">
        <v>297</v>
      </c>
      <c r="J12" s="359">
        <v>400000</v>
      </c>
      <c r="K12" s="359">
        <v>400000</v>
      </c>
      <c r="L12" s="359">
        <f t="shared" si="1"/>
        <v>0</v>
      </c>
      <c r="M12" s="425" t="s">
        <v>809</v>
      </c>
    </row>
    <row r="13" spans="1:13" ht="26.25" customHeight="1" x14ac:dyDescent="0.15">
      <c r="A13" s="358">
        <v>5</v>
      </c>
      <c r="B13" s="479" t="s">
        <v>298</v>
      </c>
      <c r="C13" s="358">
        <v>0</v>
      </c>
      <c r="D13" s="358">
        <v>0</v>
      </c>
      <c r="E13" s="358">
        <f t="shared" si="0"/>
        <v>0</v>
      </c>
      <c r="F13" s="423" t="s">
        <v>856</v>
      </c>
      <c r="H13" s="358">
        <v>5</v>
      </c>
      <c r="I13" s="356" t="s">
        <v>298</v>
      </c>
      <c r="J13" s="359">
        <v>730000</v>
      </c>
      <c r="K13" s="359">
        <v>827000</v>
      </c>
      <c r="L13" s="359">
        <f t="shared" si="1"/>
        <v>97000</v>
      </c>
      <c r="M13" s="424" t="s">
        <v>487</v>
      </c>
    </row>
    <row r="14" spans="1:13" ht="26.25" customHeight="1" x14ac:dyDescent="0.2">
      <c r="A14" s="362" t="s">
        <v>35</v>
      </c>
      <c r="B14" s="363"/>
      <c r="C14" s="358">
        <f>SUM(C9:C13)</f>
        <v>0</v>
      </c>
      <c r="D14" s="358">
        <f>SUM(D9:D13)</f>
        <v>0</v>
      </c>
      <c r="E14" s="358">
        <f t="shared" si="0"/>
        <v>0</v>
      </c>
      <c r="F14" s="358"/>
      <c r="H14" s="362" t="s">
        <v>35</v>
      </c>
      <c r="I14" s="363"/>
      <c r="J14" s="359">
        <f>SUM(J9:J13)</f>
        <v>1550000</v>
      </c>
      <c r="K14" s="359">
        <f>SUM(K9:K13)</f>
        <v>1648800</v>
      </c>
      <c r="L14" s="359">
        <f t="shared" si="1"/>
        <v>98800</v>
      </c>
      <c r="M14" s="359"/>
    </row>
    <row r="15" spans="1:13" ht="24" customHeight="1" x14ac:dyDescent="0.2"/>
    <row r="16" spans="1:13" ht="24" customHeight="1" x14ac:dyDescent="0.2">
      <c r="A16" s="351" t="s">
        <v>12</v>
      </c>
      <c r="H16" s="351" t="s">
        <v>12</v>
      </c>
    </row>
    <row r="17" spans="1:13" ht="26.25" customHeight="1" x14ac:dyDescent="0.2">
      <c r="A17" s="356" t="s">
        <v>2</v>
      </c>
      <c r="B17" s="356" t="s">
        <v>5</v>
      </c>
      <c r="C17" s="50" t="s">
        <v>308</v>
      </c>
      <c r="D17" s="50" t="s">
        <v>309</v>
      </c>
      <c r="E17" s="357" t="s">
        <v>311</v>
      </c>
      <c r="F17" s="356" t="s">
        <v>337</v>
      </c>
      <c r="H17" s="356" t="s">
        <v>2</v>
      </c>
      <c r="I17" s="356" t="s">
        <v>5</v>
      </c>
      <c r="J17" s="50" t="s">
        <v>308</v>
      </c>
      <c r="K17" s="50" t="s">
        <v>309</v>
      </c>
      <c r="L17" s="357" t="s">
        <v>311</v>
      </c>
      <c r="M17" s="356" t="s">
        <v>337</v>
      </c>
    </row>
    <row r="18" spans="1:13" ht="26.25" customHeight="1" x14ac:dyDescent="0.2">
      <c r="A18" s="358">
        <v>1</v>
      </c>
      <c r="B18" s="479" t="s">
        <v>13</v>
      </c>
      <c r="C18" s="358">
        <v>0</v>
      </c>
      <c r="D18" s="358">
        <v>0</v>
      </c>
      <c r="E18" s="358">
        <f>C18-D18</f>
        <v>0</v>
      </c>
      <c r="F18" s="358"/>
      <c r="H18" s="358">
        <v>1</v>
      </c>
      <c r="I18" s="356" t="s">
        <v>13</v>
      </c>
      <c r="J18" s="359">
        <v>210000</v>
      </c>
      <c r="K18" s="359">
        <v>208000</v>
      </c>
      <c r="L18" s="359">
        <f>J18-K18</f>
        <v>2000</v>
      </c>
      <c r="M18" s="364" t="s">
        <v>368</v>
      </c>
    </row>
    <row r="19" spans="1:13" ht="26.25" customHeight="1" x14ac:dyDescent="0.2">
      <c r="A19" s="358">
        <v>2</v>
      </c>
      <c r="B19" s="479" t="s">
        <v>296</v>
      </c>
      <c r="C19" s="358">
        <v>0</v>
      </c>
      <c r="D19" s="358">
        <v>0</v>
      </c>
      <c r="E19" s="358">
        <f t="shared" ref="E19:E27" si="2">C19-D19</f>
        <v>0</v>
      </c>
      <c r="F19" s="358"/>
      <c r="H19" s="358">
        <v>2</v>
      </c>
      <c r="I19" s="356" t="s">
        <v>296</v>
      </c>
      <c r="J19" s="359">
        <v>570000</v>
      </c>
      <c r="K19" s="359">
        <v>568000</v>
      </c>
      <c r="L19" s="359">
        <f t="shared" ref="L19:L27" si="3">J19-K19</f>
        <v>2000</v>
      </c>
      <c r="M19" s="365" t="s">
        <v>528</v>
      </c>
    </row>
    <row r="20" spans="1:13" ht="26.25" customHeight="1" x14ac:dyDescent="0.2">
      <c r="A20" s="358">
        <v>3</v>
      </c>
      <c r="B20" s="479" t="s">
        <v>16</v>
      </c>
      <c r="C20" s="358">
        <v>0</v>
      </c>
      <c r="D20" s="358">
        <v>0</v>
      </c>
      <c r="E20" s="358">
        <f t="shared" si="2"/>
        <v>0</v>
      </c>
      <c r="F20" s="358"/>
      <c r="H20" s="358">
        <v>3</v>
      </c>
      <c r="I20" s="356" t="s">
        <v>16</v>
      </c>
      <c r="J20" s="359">
        <v>60000</v>
      </c>
      <c r="K20" s="359">
        <v>50000</v>
      </c>
      <c r="L20" s="359">
        <f t="shared" si="3"/>
        <v>10000</v>
      </c>
      <c r="M20" s="366" t="s">
        <v>805</v>
      </c>
    </row>
    <row r="21" spans="1:13" ht="26.25" customHeight="1" x14ac:dyDescent="0.2">
      <c r="A21" s="358">
        <v>4</v>
      </c>
      <c r="B21" s="479" t="s">
        <v>17</v>
      </c>
      <c r="C21" s="358">
        <v>0</v>
      </c>
      <c r="D21" s="358">
        <v>0</v>
      </c>
      <c r="E21" s="358">
        <f t="shared" si="2"/>
        <v>0</v>
      </c>
      <c r="F21" s="367" t="s">
        <v>853</v>
      </c>
      <c r="H21" s="358">
        <v>4</v>
      </c>
      <c r="I21" s="356" t="s">
        <v>17</v>
      </c>
      <c r="J21" s="359">
        <v>180000</v>
      </c>
      <c r="K21" s="359">
        <v>180000</v>
      </c>
      <c r="L21" s="359">
        <f t="shared" si="3"/>
        <v>0</v>
      </c>
      <c r="M21" s="364" t="s">
        <v>860</v>
      </c>
    </row>
    <row r="22" spans="1:13" ht="26.25" customHeight="1" x14ac:dyDescent="0.2">
      <c r="A22" s="358">
        <v>5</v>
      </c>
      <c r="B22" s="479" t="s">
        <v>18</v>
      </c>
      <c r="C22" s="358">
        <v>0</v>
      </c>
      <c r="D22" s="358">
        <v>0</v>
      </c>
      <c r="E22" s="358">
        <f t="shared" si="2"/>
        <v>0</v>
      </c>
      <c r="F22" s="358"/>
      <c r="H22" s="358">
        <v>5</v>
      </c>
      <c r="I22" s="356" t="s">
        <v>18</v>
      </c>
      <c r="J22" s="359">
        <v>8000</v>
      </c>
      <c r="K22" s="359">
        <v>5670</v>
      </c>
      <c r="L22" s="359">
        <f t="shared" si="3"/>
        <v>2330</v>
      </c>
      <c r="M22" s="365" t="s">
        <v>529</v>
      </c>
    </row>
    <row r="23" spans="1:13" ht="26.25" customHeight="1" x14ac:dyDescent="0.2">
      <c r="A23" s="358">
        <v>6</v>
      </c>
      <c r="B23" s="479" t="s">
        <v>19</v>
      </c>
      <c r="C23" s="358">
        <v>0</v>
      </c>
      <c r="D23" s="358">
        <v>0</v>
      </c>
      <c r="E23" s="358">
        <f t="shared" si="2"/>
        <v>0</v>
      </c>
      <c r="F23" s="358"/>
      <c r="H23" s="358">
        <v>6</v>
      </c>
      <c r="I23" s="356" t="s">
        <v>19</v>
      </c>
      <c r="J23" s="359">
        <v>210000</v>
      </c>
      <c r="K23" s="359">
        <v>225000</v>
      </c>
      <c r="L23" s="359">
        <f t="shared" si="3"/>
        <v>-15000</v>
      </c>
      <c r="M23" s="365" t="s">
        <v>827</v>
      </c>
    </row>
    <row r="24" spans="1:13" ht="26.25" customHeight="1" x14ac:dyDescent="0.2">
      <c r="A24" s="358">
        <v>7</v>
      </c>
      <c r="B24" s="479" t="s">
        <v>302</v>
      </c>
      <c r="C24" s="358">
        <v>0</v>
      </c>
      <c r="D24" s="358">
        <v>0</v>
      </c>
      <c r="E24" s="358">
        <f t="shared" si="2"/>
        <v>0</v>
      </c>
      <c r="F24" s="358"/>
      <c r="H24" s="358">
        <v>7</v>
      </c>
      <c r="I24" s="356" t="s">
        <v>302</v>
      </c>
      <c r="J24" s="359">
        <v>42000</v>
      </c>
      <c r="K24" s="359">
        <v>43000</v>
      </c>
      <c r="L24" s="359">
        <f t="shared" si="3"/>
        <v>-1000</v>
      </c>
      <c r="M24" s="365" t="s">
        <v>826</v>
      </c>
    </row>
    <row r="25" spans="1:13" ht="26.25" customHeight="1" x14ac:dyDescent="0.2">
      <c r="A25" s="358">
        <v>8</v>
      </c>
      <c r="B25" s="479" t="s">
        <v>303</v>
      </c>
      <c r="C25" s="358">
        <v>0</v>
      </c>
      <c r="D25" s="358">
        <v>0</v>
      </c>
      <c r="E25" s="358">
        <f t="shared" si="2"/>
        <v>0</v>
      </c>
      <c r="F25" s="358"/>
      <c r="H25" s="358">
        <v>8</v>
      </c>
      <c r="I25" s="356" t="s">
        <v>303</v>
      </c>
      <c r="J25" s="359">
        <v>260000</v>
      </c>
      <c r="K25" s="359">
        <v>255000</v>
      </c>
      <c r="L25" s="359">
        <f t="shared" si="3"/>
        <v>5000</v>
      </c>
      <c r="M25" s="364" t="s">
        <v>532</v>
      </c>
    </row>
    <row r="26" spans="1:13" ht="26.25" customHeight="1" x14ac:dyDescent="0.2">
      <c r="A26" s="358">
        <v>9</v>
      </c>
      <c r="B26" s="479" t="s">
        <v>305</v>
      </c>
      <c r="C26" s="358">
        <v>0</v>
      </c>
      <c r="D26" s="358">
        <v>0</v>
      </c>
      <c r="E26" s="358">
        <f t="shared" si="2"/>
        <v>0</v>
      </c>
      <c r="F26" s="358"/>
      <c r="H26" s="358">
        <v>9</v>
      </c>
      <c r="I26" s="356" t="s">
        <v>305</v>
      </c>
      <c r="J26" s="359">
        <v>10000</v>
      </c>
      <c r="K26" s="359">
        <v>2480</v>
      </c>
      <c r="L26" s="359">
        <f t="shared" si="3"/>
        <v>7520</v>
      </c>
      <c r="M26" s="365" t="s">
        <v>506</v>
      </c>
    </row>
    <row r="27" spans="1:13" ht="26.25" customHeight="1" x14ac:dyDescent="0.2">
      <c r="A27" s="362" t="s">
        <v>35</v>
      </c>
      <c r="B27" s="363"/>
      <c r="C27" s="358">
        <f>SUM(C18:C26)</f>
        <v>0</v>
      </c>
      <c r="D27" s="358">
        <f>SUM(D18:D26)</f>
        <v>0</v>
      </c>
      <c r="E27" s="358">
        <f t="shared" si="2"/>
        <v>0</v>
      </c>
      <c r="F27" s="358"/>
      <c r="H27" s="362" t="s">
        <v>35</v>
      </c>
      <c r="I27" s="363"/>
      <c r="J27" s="359">
        <f>SUM(J18:J26)</f>
        <v>1550000</v>
      </c>
      <c r="K27" s="359">
        <f>SUM(K18:K26)</f>
        <v>1537150</v>
      </c>
      <c r="L27" s="359">
        <f t="shared" si="3"/>
        <v>12850</v>
      </c>
      <c r="M27" s="358"/>
    </row>
    <row r="30" spans="1:13" x14ac:dyDescent="0.2">
      <c r="A30" s="351" t="str">
        <f>IF(D14-D27&lt;0,"","収支　　収入額　"&amp;TEXT(D14,"#,##0")&amp;"円  "&amp;"－支出額　"&amp;TEXT(D27,"#,##0")&amp;"円  ＝  "&amp;"残額　"&amp;TEXT(D14-D27,"#,##0")&amp;IF(D14=D27,"円","円(高体連へ戻入)"))</f>
        <v>収支　　収入額　0円  －支出額　0円  ＝  残額　0円</v>
      </c>
      <c r="D30" s="368"/>
      <c r="H30" s="352" t="str">
        <f>IF(K14-K27&lt;0,"","収支　　収入額　"&amp;TEXT(K14,"#,##0")&amp;"円  "&amp;"－支出額　"&amp;TEXT(K27,"#,##0")&amp;"円  ＝  "&amp;"残額　"&amp;TEXT(K14-K27,"#,##0")&amp;IF(K14=K27,"円","円(高体連へ戻入)"))</f>
        <v>収支　　収入額　1,648,800円  －支出額　1,537,150円  ＝  残額　111,650円(高体連へ戻入)</v>
      </c>
      <c r="K30" s="368"/>
    </row>
    <row r="32" spans="1:13" x14ac:dyDescent="0.2">
      <c r="E32" s="369" t="str">
        <f>IF(D14-D27&lt;0,"赤字です。決算できません。","")</f>
        <v/>
      </c>
      <c r="L32" s="369" t="str">
        <f>IF(K14-K27&lt;0,"赤字です。決算できません。","")</f>
        <v/>
      </c>
    </row>
    <row r="33" spans="2:13" x14ac:dyDescent="0.2">
      <c r="C33" s="351" t="s">
        <v>33</v>
      </c>
      <c r="E33" s="353" t="s">
        <v>34</v>
      </c>
      <c r="F33" s="353"/>
      <c r="I33" s="564">
        <v>43995</v>
      </c>
      <c r="J33" s="564"/>
      <c r="K33" s="564"/>
      <c r="L33" s="353" t="s">
        <v>34</v>
      </c>
      <c r="M33" s="353" t="s">
        <v>472</v>
      </c>
    </row>
    <row r="36" spans="2:13" x14ac:dyDescent="0.2">
      <c r="B36" s="370" t="s">
        <v>193</v>
      </c>
      <c r="I36" s="422"/>
    </row>
  </sheetData>
  <mergeCells count="6">
    <mergeCell ref="A3:F3"/>
    <mergeCell ref="E5:F5"/>
    <mergeCell ref="H3:M3"/>
    <mergeCell ref="L5:M5"/>
    <mergeCell ref="I33:K33"/>
    <mergeCell ref="C5:D5"/>
  </mergeCells>
  <phoneticPr fontId="2"/>
  <hyperlinks>
    <hyperlink ref="B36" location="目次!B2" display="目次へ戻る" xr:uid="{00000000-0004-0000-0600-000000000000}"/>
  </hyperlinks>
  <pageMargins left="0.78700000000000003" right="0.78700000000000003" top="0.98399999999999999" bottom="0.98399999999999999" header="0.51200000000000001" footer="0.51200000000000001"/>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N60"/>
  <sheetViews>
    <sheetView showZeros="0" view="pageBreakPreview" zoomScaleNormal="100" zoomScaleSheetLayoutView="100" workbookViewId="0">
      <selection activeCell="A3" sqref="A3:F3"/>
    </sheetView>
  </sheetViews>
  <sheetFormatPr defaultColWidth="8.88671875" defaultRowHeight="13.2" x14ac:dyDescent="0.2"/>
  <cols>
    <col min="1" max="1" width="10.44140625" style="351" customWidth="1"/>
    <col min="2" max="2" width="4.6640625" style="372" customWidth="1"/>
    <col min="3" max="3" width="22.6640625" style="351" customWidth="1"/>
    <col min="4" max="4" width="29.6640625" style="351" customWidth="1"/>
    <col min="5" max="5" width="3.33203125" style="351" customWidth="1"/>
    <col min="6" max="6" width="17.6640625" style="351" customWidth="1"/>
    <col min="7" max="7" width="8.88671875" style="351"/>
    <col min="8" max="8" width="10.44140625" style="351" customWidth="1"/>
    <col min="9" max="9" width="4.6640625" style="372" customWidth="1"/>
    <col min="10" max="10" width="22.6640625" style="351" customWidth="1"/>
    <col min="11" max="11" width="29.6640625" style="351" customWidth="1"/>
    <col min="12" max="12" width="3.33203125" style="351" customWidth="1"/>
    <col min="13" max="13" width="17.6640625" style="351" customWidth="1"/>
    <col min="14" max="16384" width="8.88671875" style="351"/>
  </cols>
  <sheetData>
    <row r="1" spans="1:14" x14ac:dyDescent="0.2">
      <c r="A1" s="351" t="s">
        <v>31</v>
      </c>
      <c r="H1" s="352" t="s">
        <v>770</v>
      </c>
      <c r="I1" s="426"/>
      <c r="J1" s="426" t="s">
        <v>534</v>
      </c>
      <c r="K1" s="426"/>
      <c r="L1" s="426"/>
      <c r="M1" s="426"/>
    </row>
    <row r="3" spans="1:14" ht="19.2" x14ac:dyDescent="0.2">
      <c r="A3" s="591" t="s">
        <v>56</v>
      </c>
      <c r="B3" s="591"/>
      <c r="C3" s="591"/>
      <c r="D3" s="591"/>
      <c r="E3" s="591"/>
      <c r="F3" s="591"/>
      <c r="H3" s="591" t="s">
        <v>56</v>
      </c>
      <c r="I3" s="591"/>
      <c r="J3" s="591"/>
      <c r="K3" s="591"/>
      <c r="L3" s="591"/>
      <c r="M3" s="591"/>
    </row>
    <row r="5" spans="1:14" x14ac:dyDescent="0.2">
      <c r="B5" s="571"/>
      <c r="C5" s="571"/>
      <c r="D5" s="351" t="s">
        <v>57</v>
      </c>
      <c r="I5" s="572" t="s">
        <v>490</v>
      </c>
      <c r="J5" s="572"/>
      <c r="K5" s="351" t="s">
        <v>57</v>
      </c>
    </row>
    <row r="7" spans="1:14" x14ac:dyDescent="0.2">
      <c r="A7" s="596" t="s">
        <v>32</v>
      </c>
      <c r="B7" s="596"/>
      <c r="C7" s="571"/>
      <c r="D7" s="571"/>
      <c r="E7" s="387"/>
      <c r="F7" s="421" t="s">
        <v>58</v>
      </c>
      <c r="H7" s="596" t="s">
        <v>32</v>
      </c>
      <c r="I7" s="596"/>
      <c r="J7" s="572" t="s">
        <v>828</v>
      </c>
      <c r="K7" s="572"/>
      <c r="L7" s="387"/>
      <c r="M7" s="421" t="s">
        <v>58</v>
      </c>
    </row>
    <row r="9" spans="1:14" x14ac:dyDescent="0.2">
      <c r="A9" s="358"/>
      <c r="B9" s="356" t="s">
        <v>26</v>
      </c>
      <c r="C9" s="356" t="s">
        <v>52</v>
      </c>
      <c r="D9" s="356" t="s">
        <v>53</v>
      </c>
      <c r="E9" s="569" t="s">
        <v>54</v>
      </c>
      <c r="F9" s="570"/>
      <c r="H9" s="358"/>
      <c r="I9" s="356" t="s">
        <v>2</v>
      </c>
      <c r="J9" s="356" t="s">
        <v>52</v>
      </c>
      <c r="K9" s="356" t="s">
        <v>53</v>
      </c>
      <c r="L9" s="569" t="s">
        <v>54</v>
      </c>
      <c r="M9" s="570"/>
    </row>
    <row r="10" spans="1:14" s="379" customFormat="1" ht="20.100000000000001" customHeight="1" x14ac:dyDescent="0.2">
      <c r="A10" s="509" t="s">
        <v>1</v>
      </c>
      <c r="B10" s="428">
        <v>1</v>
      </c>
      <c r="C10" s="427"/>
      <c r="D10" s="427"/>
      <c r="E10" s="429"/>
      <c r="F10" s="430"/>
      <c r="H10" s="427" t="s">
        <v>1</v>
      </c>
      <c r="I10" s="428">
        <v>1</v>
      </c>
      <c r="J10" s="431" t="s">
        <v>6</v>
      </c>
      <c r="K10" s="432" t="s">
        <v>540</v>
      </c>
      <c r="L10" s="429"/>
      <c r="M10" s="433">
        <v>300000</v>
      </c>
      <c r="N10" s="426"/>
    </row>
    <row r="11" spans="1:14" s="379" customFormat="1" ht="20.100000000000001" customHeight="1" x14ac:dyDescent="0.2">
      <c r="A11" s="510"/>
      <c r="B11" s="435">
        <v>2</v>
      </c>
      <c r="C11" s="434"/>
      <c r="D11" s="434"/>
      <c r="E11" s="436"/>
      <c r="F11" s="437"/>
      <c r="H11" s="594" t="s">
        <v>538</v>
      </c>
      <c r="I11" s="435">
        <v>2</v>
      </c>
      <c r="J11" s="438" t="s">
        <v>8</v>
      </c>
      <c r="K11" s="439" t="s">
        <v>541</v>
      </c>
      <c r="L11" s="436"/>
      <c r="M11" s="440">
        <v>700000</v>
      </c>
    </row>
    <row r="12" spans="1:14" s="379" customFormat="1" ht="20.100000000000001" customHeight="1" x14ac:dyDescent="0.2">
      <c r="A12" s="510"/>
      <c r="B12" s="435">
        <v>3</v>
      </c>
      <c r="C12" s="434"/>
      <c r="D12" s="434"/>
      <c r="E12" s="436"/>
      <c r="F12" s="437"/>
      <c r="H12" s="594"/>
      <c r="I12" s="435">
        <v>3</v>
      </c>
      <c r="J12" s="438" t="s">
        <v>7</v>
      </c>
      <c r="K12" s="441" t="s">
        <v>369</v>
      </c>
      <c r="L12" s="436"/>
      <c r="M12" s="440">
        <v>30000</v>
      </c>
    </row>
    <row r="13" spans="1:14" s="379" customFormat="1" ht="20.100000000000001" customHeight="1" x14ac:dyDescent="0.2">
      <c r="A13" s="510"/>
      <c r="B13" s="435">
        <v>4</v>
      </c>
      <c r="C13" s="434"/>
      <c r="D13" s="434"/>
      <c r="E13" s="436"/>
      <c r="F13" s="437"/>
      <c r="H13" s="594"/>
      <c r="I13" s="435">
        <v>4</v>
      </c>
      <c r="J13" s="438" t="s">
        <v>9</v>
      </c>
      <c r="K13" s="441" t="s">
        <v>542</v>
      </c>
      <c r="L13" s="436"/>
      <c r="M13" s="440">
        <v>100000</v>
      </c>
    </row>
    <row r="14" spans="1:14" s="379" customFormat="1" ht="55.2" customHeight="1" x14ac:dyDescent="0.2">
      <c r="A14" s="510"/>
      <c r="B14" s="435">
        <v>5</v>
      </c>
      <c r="C14" s="434"/>
      <c r="D14" s="442"/>
      <c r="E14" s="436"/>
      <c r="F14" s="437"/>
      <c r="H14" s="594"/>
      <c r="I14" s="435">
        <v>5</v>
      </c>
      <c r="J14" s="438" t="s">
        <v>535</v>
      </c>
      <c r="K14" s="441" t="s">
        <v>537</v>
      </c>
      <c r="L14" s="436"/>
      <c r="M14" s="440">
        <v>1680000</v>
      </c>
    </row>
    <row r="15" spans="1:14" s="379" customFormat="1" ht="55.2" customHeight="1" x14ac:dyDescent="0.2">
      <c r="A15" s="510"/>
      <c r="B15" s="435">
        <v>6</v>
      </c>
      <c r="C15" s="434"/>
      <c r="D15" s="442"/>
      <c r="E15" s="436"/>
      <c r="F15" s="437"/>
      <c r="H15" s="594"/>
      <c r="I15" s="435">
        <v>6</v>
      </c>
      <c r="J15" s="438" t="s">
        <v>810</v>
      </c>
      <c r="K15" s="443"/>
      <c r="L15" s="436"/>
      <c r="M15" s="440">
        <v>5000</v>
      </c>
    </row>
    <row r="16" spans="1:14" s="379" customFormat="1" ht="20.100000000000001" customHeight="1" x14ac:dyDescent="0.2">
      <c r="A16" s="510"/>
      <c r="B16" s="435"/>
      <c r="C16" s="444"/>
      <c r="D16" s="444"/>
      <c r="E16" s="445"/>
      <c r="F16" s="446"/>
      <c r="H16" s="594"/>
      <c r="I16" s="435">
        <v>7</v>
      </c>
      <c r="J16" s="444"/>
      <c r="K16" s="447"/>
      <c r="L16" s="445"/>
      <c r="M16" s="448"/>
    </row>
    <row r="17" spans="1:13" s="379" customFormat="1" ht="20.100000000000001" customHeight="1" x14ac:dyDescent="0.2">
      <c r="A17" s="511"/>
      <c r="B17" s="449"/>
      <c r="C17" s="601" t="s">
        <v>74</v>
      </c>
      <c r="D17" s="602"/>
      <c r="E17" s="376" t="s">
        <v>312</v>
      </c>
      <c r="F17" s="450">
        <f>SUM(F10:F16)</f>
        <v>0</v>
      </c>
      <c r="H17" s="595"/>
      <c r="I17" s="449"/>
      <c r="J17" s="601" t="s">
        <v>74</v>
      </c>
      <c r="K17" s="602"/>
      <c r="L17" s="376" t="s">
        <v>312</v>
      </c>
      <c r="M17" s="451">
        <f>SUM(M10:M16)</f>
        <v>2815000</v>
      </c>
    </row>
    <row r="18" spans="1:13" s="379" customFormat="1" ht="20.100000000000001" customHeight="1" x14ac:dyDescent="0.2">
      <c r="A18" s="509" t="s">
        <v>12</v>
      </c>
      <c r="B18" s="428">
        <v>1</v>
      </c>
      <c r="C18" s="427"/>
      <c r="D18" s="452"/>
      <c r="E18" s="429"/>
      <c r="F18" s="430"/>
      <c r="H18" s="427" t="s">
        <v>12</v>
      </c>
      <c r="I18" s="428">
        <v>1</v>
      </c>
      <c r="J18" s="431" t="s">
        <v>543</v>
      </c>
      <c r="K18" s="453" t="s">
        <v>560</v>
      </c>
      <c r="L18" s="429"/>
      <c r="M18" s="433">
        <v>69000</v>
      </c>
    </row>
    <row r="19" spans="1:13" s="379" customFormat="1" ht="20.100000000000001" customHeight="1" x14ac:dyDescent="0.2">
      <c r="A19" s="510"/>
      <c r="B19" s="435">
        <v>2</v>
      </c>
      <c r="C19" s="434"/>
      <c r="D19" s="454"/>
      <c r="E19" s="436"/>
      <c r="F19" s="437"/>
      <c r="H19" s="594" t="s">
        <v>811</v>
      </c>
      <c r="I19" s="435">
        <v>2</v>
      </c>
      <c r="J19" s="438" t="s">
        <v>544</v>
      </c>
      <c r="K19" s="455" t="s">
        <v>15</v>
      </c>
      <c r="L19" s="436"/>
      <c r="M19" s="440">
        <v>258525</v>
      </c>
    </row>
    <row r="20" spans="1:13" s="379" customFormat="1" ht="20.100000000000001" customHeight="1" x14ac:dyDescent="0.2">
      <c r="A20" s="510"/>
      <c r="B20" s="435">
        <v>3</v>
      </c>
      <c r="C20" s="434"/>
      <c r="D20" s="454"/>
      <c r="E20" s="436"/>
      <c r="F20" s="437"/>
      <c r="H20" s="597"/>
      <c r="I20" s="435">
        <v>3</v>
      </c>
      <c r="J20" s="438" t="s">
        <v>544</v>
      </c>
      <c r="K20" s="455" t="s">
        <v>70</v>
      </c>
      <c r="L20" s="436"/>
      <c r="M20" s="440">
        <v>69750</v>
      </c>
    </row>
    <row r="21" spans="1:13" s="379" customFormat="1" ht="20.100000000000001" customHeight="1" x14ac:dyDescent="0.2">
      <c r="A21" s="510"/>
      <c r="B21" s="435"/>
      <c r="C21" s="434"/>
      <c r="D21" s="454"/>
      <c r="E21" s="436"/>
      <c r="F21" s="437"/>
      <c r="H21" s="597"/>
      <c r="I21" s="435">
        <v>4</v>
      </c>
      <c r="J21" s="438" t="s">
        <v>544</v>
      </c>
      <c r="K21" s="455" t="s">
        <v>115</v>
      </c>
      <c r="L21" s="436"/>
      <c r="M21" s="440">
        <v>194040</v>
      </c>
    </row>
    <row r="22" spans="1:13" s="379" customFormat="1" ht="20.100000000000001" customHeight="1" x14ac:dyDescent="0.2">
      <c r="A22" s="510"/>
      <c r="B22" s="435"/>
      <c r="C22" s="434"/>
      <c r="D22" s="454"/>
      <c r="E22" s="436"/>
      <c r="F22" s="437"/>
      <c r="H22" s="597"/>
      <c r="I22" s="435">
        <v>5</v>
      </c>
      <c r="J22" s="438" t="s">
        <v>545</v>
      </c>
      <c r="K22" s="455" t="s">
        <v>572</v>
      </c>
      <c r="L22" s="436"/>
      <c r="M22" s="440">
        <v>55200</v>
      </c>
    </row>
    <row r="23" spans="1:13" s="379" customFormat="1" ht="20.100000000000001" customHeight="1" x14ac:dyDescent="0.2">
      <c r="A23" s="510"/>
      <c r="B23" s="435"/>
      <c r="C23" s="434"/>
      <c r="D23" s="454"/>
      <c r="E23" s="436"/>
      <c r="F23" s="437"/>
      <c r="H23" s="597"/>
      <c r="I23" s="435">
        <v>6</v>
      </c>
      <c r="J23" s="438" t="s">
        <v>545</v>
      </c>
      <c r="K23" s="455" t="s">
        <v>561</v>
      </c>
      <c r="L23" s="436"/>
      <c r="M23" s="440">
        <v>56340</v>
      </c>
    </row>
    <row r="24" spans="1:13" s="379" customFormat="1" ht="20.100000000000001" customHeight="1" x14ac:dyDescent="0.2">
      <c r="A24" s="510"/>
      <c r="B24" s="435">
        <v>4</v>
      </c>
      <c r="C24" s="434"/>
      <c r="D24" s="454"/>
      <c r="E24" s="436"/>
      <c r="F24" s="437"/>
      <c r="H24" s="597"/>
      <c r="I24" s="435">
        <v>7</v>
      </c>
      <c r="J24" s="438" t="s">
        <v>545</v>
      </c>
      <c r="K24" s="455" t="s">
        <v>803</v>
      </c>
      <c r="L24" s="436"/>
      <c r="M24" s="440">
        <v>1775</v>
      </c>
    </row>
    <row r="25" spans="1:13" s="379" customFormat="1" ht="20.100000000000001" customHeight="1" x14ac:dyDescent="0.2">
      <c r="A25" s="510"/>
      <c r="B25" s="435"/>
      <c r="C25" s="434"/>
      <c r="D25" s="454"/>
      <c r="E25" s="436"/>
      <c r="F25" s="437"/>
      <c r="H25" s="597"/>
      <c r="I25" s="435">
        <v>8</v>
      </c>
      <c r="J25" s="438" t="s">
        <v>546</v>
      </c>
      <c r="K25" s="455" t="s">
        <v>562</v>
      </c>
      <c r="L25" s="436"/>
      <c r="M25" s="440">
        <v>343200</v>
      </c>
    </row>
    <row r="26" spans="1:13" s="379" customFormat="1" ht="20.100000000000001" customHeight="1" x14ac:dyDescent="0.2">
      <c r="A26" s="510"/>
      <c r="B26" s="435"/>
      <c r="C26" s="434"/>
      <c r="D26" s="454"/>
      <c r="E26" s="436"/>
      <c r="F26" s="437"/>
      <c r="H26" s="597"/>
      <c r="I26" s="435">
        <v>9</v>
      </c>
      <c r="J26" s="438" t="s">
        <v>547</v>
      </c>
      <c r="K26" s="455" t="s">
        <v>563</v>
      </c>
      <c r="L26" s="436"/>
      <c r="M26" s="440">
        <v>1760</v>
      </c>
    </row>
    <row r="27" spans="1:13" s="379" customFormat="1" ht="20.100000000000001" customHeight="1" x14ac:dyDescent="0.2">
      <c r="A27" s="510"/>
      <c r="B27" s="435"/>
      <c r="C27" s="434"/>
      <c r="D27" s="454"/>
      <c r="E27" s="436"/>
      <c r="F27" s="437"/>
      <c r="H27" s="597"/>
      <c r="I27" s="435">
        <v>10</v>
      </c>
      <c r="J27" s="438" t="s">
        <v>547</v>
      </c>
      <c r="K27" s="455" t="s">
        <v>564</v>
      </c>
      <c r="L27" s="436"/>
      <c r="M27" s="440">
        <v>4428</v>
      </c>
    </row>
    <row r="28" spans="1:13" s="379" customFormat="1" ht="20.100000000000001" customHeight="1" x14ac:dyDescent="0.2">
      <c r="A28" s="510"/>
      <c r="B28" s="435">
        <v>5</v>
      </c>
      <c r="C28" s="434"/>
      <c r="D28" s="454"/>
      <c r="E28" s="436"/>
      <c r="F28" s="437"/>
      <c r="H28" s="597"/>
      <c r="I28" s="435">
        <v>11</v>
      </c>
      <c r="J28" s="438" t="s">
        <v>547</v>
      </c>
      <c r="K28" s="455" t="s">
        <v>808</v>
      </c>
      <c r="L28" s="436"/>
      <c r="M28" s="440">
        <v>3800</v>
      </c>
    </row>
    <row r="29" spans="1:13" s="379" customFormat="1" ht="20.100000000000001" customHeight="1" x14ac:dyDescent="0.2">
      <c r="A29" s="510"/>
      <c r="B29" s="435"/>
      <c r="C29" s="434"/>
      <c r="D29" s="454"/>
      <c r="E29" s="436"/>
      <c r="F29" s="437"/>
      <c r="H29" s="597"/>
      <c r="I29" s="435">
        <v>12</v>
      </c>
      <c r="J29" s="438" t="s">
        <v>548</v>
      </c>
      <c r="K29" s="455" t="s">
        <v>567</v>
      </c>
      <c r="L29" s="436"/>
      <c r="M29" s="440">
        <v>168570</v>
      </c>
    </row>
    <row r="30" spans="1:13" s="379" customFormat="1" ht="20.100000000000001" customHeight="1" x14ac:dyDescent="0.2">
      <c r="A30" s="510"/>
      <c r="B30" s="435">
        <v>6</v>
      </c>
      <c r="C30" s="434"/>
      <c r="D30" s="454"/>
      <c r="E30" s="436"/>
      <c r="F30" s="437"/>
      <c r="H30" s="597"/>
      <c r="I30" s="435">
        <v>13</v>
      </c>
      <c r="J30" s="438" t="s">
        <v>548</v>
      </c>
      <c r="K30" s="455" t="s">
        <v>565</v>
      </c>
      <c r="L30" s="436"/>
      <c r="M30" s="440">
        <v>74000</v>
      </c>
    </row>
    <row r="31" spans="1:13" s="379" customFormat="1" ht="20.100000000000001" customHeight="1" x14ac:dyDescent="0.2">
      <c r="A31" s="510"/>
      <c r="B31" s="435"/>
      <c r="C31" s="434"/>
      <c r="D31" s="454"/>
      <c r="E31" s="436"/>
      <c r="F31" s="437"/>
      <c r="H31" s="597"/>
      <c r="I31" s="435">
        <v>14</v>
      </c>
      <c r="J31" s="438" t="s">
        <v>548</v>
      </c>
      <c r="K31" s="455" t="s">
        <v>566</v>
      </c>
      <c r="L31" s="436"/>
      <c r="M31" s="440">
        <v>1860</v>
      </c>
    </row>
    <row r="32" spans="1:13" s="379" customFormat="1" ht="20.100000000000001" customHeight="1" x14ac:dyDescent="0.2">
      <c r="A32" s="510"/>
      <c r="B32" s="435"/>
      <c r="C32" s="434"/>
      <c r="D32" s="454"/>
      <c r="E32" s="436"/>
      <c r="F32" s="437"/>
      <c r="H32" s="597"/>
      <c r="I32" s="435">
        <v>15</v>
      </c>
      <c r="J32" s="438" t="s">
        <v>548</v>
      </c>
      <c r="K32" s="455" t="s">
        <v>807</v>
      </c>
      <c r="L32" s="436"/>
      <c r="M32" s="440">
        <v>3800</v>
      </c>
    </row>
    <row r="33" spans="1:13" s="379" customFormat="1" ht="20.100000000000001" customHeight="1" x14ac:dyDescent="0.2">
      <c r="A33" s="510"/>
      <c r="B33" s="435">
        <v>7</v>
      </c>
      <c r="C33" s="434"/>
      <c r="D33" s="454"/>
      <c r="E33" s="436"/>
      <c r="F33" s="437"/>
      <c r="H33" s="597"/>
      <c r="I33" s="435">
        <v>16</v>
      </c>
      <c r="J33" s="438" t="s">
        <v>548</v>
      </c>
      <c r="K33" s="455" t="s">
        <v>806</v>
      </c>
      <c r="L33" s="436"/>
      <c r="M33" s="440">
        <v>35000</v>
      </c>
    </row>
    <row r="34" spans="1:13" s="379" customFormat="1" ht="20.100000000000001" customHeight="1" x14ac:dyDescent="0.2">
      <c r="A34" s="510"/>
      <c r="B34" s="435">
        <v>8</v>
      </c>
      <c r="C34" s="434"/>
      <c r="D34" s="454"/>
      <c r="E34" s="436"/>
      <c r="F34" s="437"/>
      <c r="H34" s="597"/>
      <c r="I34" s="435">
        <v>17</v>
      </c>
      <c r="J34" s="438" t="s">
        <v>549</v>
      </c>
      <c r="K34" s="455" t="s">
        <v>568</v>
      </c>
      <c r="L34" s="436"/>
      <c r="M34" s="440">
        <v>7650</v>
      </c>
    </row>
    <row r="35" spans="1:13" s="379" customFormat="1" ht="20.100000000000001" customHeight="1" x14ac:dyDescent="0.2">
      <c r="A35" s="510"/>
      <c r="B35" s="435">
        <v>9</v>
      </c>
      <c r="C35" s="434"/>
      <c r="D35" s="454"/>
      <c r="E35" s="436"/>
      <c r="F35" s="437"/>
      <c r="H35" s="597"/>
      <c r="I35" s="435">
        <v>18</v>
      </c>
      <c r="J35" s="438" t="s">
        <v>550</v>
      </c>
      <c r="K35" s="455" t="s">
        <v>569</v>
      </c>
      <c r="L35" s="436"/>
      <c r="M35" s="440">
        <v>120528</v>
      </c>
    </row>
    <row r="36" spans="1:13" s="379" customFormat="1" ht="20.100000000000001" customHeight="1" x14ac:dyDescent="0.2">
      <c r="A36" s="510"/>
      <c r="B36" s="435"/>
      <c r="C36" s="434"/>
      <c r="D36" s="454"/>
      <c r="E36" s="436"/>
      <c r="F36" s="437"/>
      <c r="H36" s="597"/>
      <c r="I36" s="435">
        <v>19</v>
      </c>
      <c r="J36" s="438" t="s">
        <v>550</v>
      </c>
      <c r="K36" s="455" t="s">
        <v>570</v>
      </c>
      <c r="L36" s="436"/>
      <c r="M36" s="440">
        <v>18600</v>
      </c>
    </row>
    <row r="37" spans="1:13" s="379" customFormat="1" ht="20.100000000000001" customHeight="1" x14ac:dyDescent="0.2">
      <c r="A37" s="510"/>
      <c r="B37" s="435">
        <v>10</v>
      </c>
      <c r="C37" s="434"/>
      <c r="D37" s="454"/>
      <c r="E37" s="436"/>
      <c r="F37" s="437"/>
      <c r="H37" s="597"/>
      <c r="I37" s="435">
        <v>20</v>
      </c>
      <c r="J37" s="438" t="s">
        <v>551</v>
      </c>
      <c r="K37" s="455" t="s">
        <v>506</v>
      </c>
      <c r="L37" s="436"/>
      <c r="M37" s="440">
        <v>1860</v>
      </c>
    </row>
    <row r="38" spans="1:13" s="379" customFormat="1" ht="20.100000000000001" customHeight="1" x14ac:dyDescent="0.2">
      <c r="A38" s="510"/>
      <c r="B38" s="435"/>
      <c r="C38" s="434"/>
      <c r="D38" s="454"/>
      <c r="E38" s="436"/>
      <c r="F38" s="437"/>
      <c r="H38" s="597"/>
      <c r="I38" s="435">
        <v>21</v>
      </c>
      <c r="J38" s="438" t="s">
        <v>552</v>
      </c>
      <c r="K38" s="456" t="s">
        <v>559</v>
      </c>
      <c r="L38" s="436"/>
      <c r="M38" s="440">
        <v>243100</v>
      </c>
    </row>
    <row r="39" spans="1:13" s="379" customFormat="1" ht="20.100000000000001" customHeight="1" x14ac:dyDescent="0.2">
      <c r="A39" s="510"/>
      <c r="B39" s="435">
        <v>11</v>
      </c>
      <c r="C39" s="434"/>
      <c r="D39" s="454"/>
      <c r="E39" s="436"/>
      <c r="F39" s="437"/>
      <c r="H39" s="597"/>
      <c r="I39" s="435"/>
      <c r="J39" s="438"/>
      <c r="K39" s="456"/>
      <c r="L39" s="436"/>
      <c r="M39" s="440"/>
    </row>
    <row r="40" spans="1:13" s="379" customFormat="1" ht="20.100000000000001" customHeight="1" x14ac:dyDescent="0.2">
      <c r="A40" s="510"/>
      <c r="B40" s="435"/>
      <c r="C40" s="434"/>
      <c r="D40" s="454"/>
      <c r="E40" s="436"/>
      <c r="F40" s="437"/>
      <c r="H40" s="597"/>
      <c r="I40" s="435"/>
      <c r="J40" s="438"/>
      <c r="K40" s="456"/>
      <c r="L40" s="436"/>
      <c r="M40" s="440"/>
    </row>
    <row r="41" spans="1:13" s="379" customFormat="1" ht="20.100000000000001" customHeight="1" x14ac:dyDescent="0.2">
      <c r="A41" s="510"/>
      <c r="B41" s="435"/>
      <c r="C41" s="434"/>
      <c r="D41" s="454"/>
      <c r="E41" s="436"/>
      <c r="F41" s="437"/>
      <c r="H41" s="597"/>
      <c r="I41" s="435">
        <v>22</v>
      </c>
      <c r="J41" s="438" t="s">
        <v>553</v>
      </c>
      <c r="K41" s="441" t="s">
        <v>557</v>
      </c>
      <c r="L41" s="436"/>
      <c r="M41" s="440">
        <v>150000</v>
      </c>
    </row>
    <row r="42" spans="1:13" s="379" customFormat="1" ht="20.100000000000001" customHeight="1" x14ac:dyDescent="0.2">
      <c r="A42" s="510"/>
      <c r="B42" s="435"/>
      <c r="C42" s="601" t="s">
        <v>74</v>
      </c>
      <c r="D42" s="602"/>
      <c r="E42" s="376" t="s">
        <v>313</v>
      </c>
      <c r="F42" s="450">
        <f>SUM(F18:F41)</f>
        <v>0</v>
      </c>
      <c r="H42" s="597"/>
      <c r="I42" s="435">
        <v>23</v>
      </c>
      <c r="J42" s="438" t="s">
        <v>554</v>
      </c>
      <c r="K42" s="441" t="s">
        <v>558</v>
      </c>
      <c r="L42" s="436"/>
      <c r="M42" s="440">
        <v>38500</v>
      </c>
    </row>
    <row r="43" spans="1:13" s="379" customFormat="1" ht="20.100000000000001" customHeight="1" x14ac:dyDescent="0.2">
      <c r="A43" s="479" t="s">
        <v>60</v>
      </c>
      <c r="B43" s="356"/>
      <c r="C43" s="599" t="s">
        <v>61</v>
      </c>
      <c r="D43" s="600"/>
      <c r="E43" s="457"/>
      <c r="F43" s="450">
        <f>F17-F42</f>
        <v>0</v>
      </c>
      <c r="H43" s="597"/>
      <c r="I43" s="435">
        <v>24</v>
      </c>
      <c r="J43" s="438" t="s">
        <v>555</v>
      </c>
      <c r="K43" s="441" t="s">
        <v>556</v>
      </c>
      <c r="L43" s="436"/>
      <c r="M43" s="440">
        <v>11000</v>
      </c>
    </row>
    <row r="44" spans="1:13" s="379" customFormat="1" ht="20.100000000000001" customHeight="1" x14ac:dyDescent="0.2">
      <c r="B44" s="379" t="s">
        <v>539</v>
      </c>
      <c r="H44" s="598"/>
      <c r="I44" s="435"/>
      <c r="J44" s="601" t="s">
        <v>74</v>
      </c>
      <c r="K44" s="602"/>
      <c r="L44" s="376" t="s">
        <v>313</v>
      </c>
      <c r="M44" s="451">
        <f>SUM(M18:M43)</f>
        <v>1932286</v>
      </c>
    </row>
    <row r="45" spans="1:13" s="379" customFormat="1" ht="20.100000000000001" customHeight="1" x14ac:dyDescent="0.2">
      <c r="B45" s="372"/>
      <c r="H45" s="356" t="s">
        <v>60</v>
      </c>
      <c r="I45" s="356"/>
      <c r="J45" s="599" t="s">
        <v>61</v>
      </c>
      <c r="K45" s="600"/>
      <c r="L45" s="457"/>
      <c r="M45" s="451">
        <f>M17-M44</f>
        <v>882714</v>
      </c>
    </row>
    <row r="46" spans="1:13" s="379" customFormat="1" ht="20.100000000000001" customHeight="1" x14ac:dyDescent="0.2">
      <c r="A46" s="593" t="s">
        <v>193</v>
      </c>
      <c r="B46" s="593"/>
      <c r="C46" s="593"/>
      <c r="I46" s="379" t="s">
        <v>539</v>
      </c>
    </row>
    <row r="47" spans="1:13" s="379" customFormat="1" ht="20.100000000000001" customHeight="1" x14ac:dyDescent="0.2">
      <c r="B47" s="372"/>
      <c r="I47" s="372"/>
    </row>
    <row r="48" spans="1:13" s="379" customFormat="1" ht="20.100000000000001" customHeight="1" x14ac:dyDescent="0.2">
      <c r="B48" s="372"/>
      <c r="H48" s="458"/>
      <c r="I48" s="458"/>
      <c r="J48" s="458"/>
    </row>
    <row r="49" spans="2:13" s="379" customFormat="1" ht="20.100000000000001" customHeight="1" x14ac:dyDescent="0.2">
      <c r="B49" s="372"/>
      <c r="I49" s="372"/>
    </row>
    <row r="50" spans="2:13" s="379" customFormat="1" ht="20.100000000000001" customHeight="1" x14ac:dyDescent="0.2">
      <c r="B50" s="372"/>
      <c r="I50" s="372"/>
    </row>
    <row r="51" spans="2:13" s="379" customFormat="1" ht="20.100000000000001" customHeight="1" x14ac:dyDescent="0.2">
      <c r="B51" s="372"/>
      <c r="I51" s="372"/>
    </row>
    <row r="52" spans="2:13" s="379" customFormat="1" ht="20.100000000000001" customHeight="1" x14ac:dyDescent="0.2">
      <c r="B52" s="372"/>
      <c r="I52" s="372"/>
    </row>
    <row r="53" spans="2:13" s="379" customFormat="1" ht="20.100000000000001" customHeight="1" x14ac:dyDescent="0.2">
      <c r="B53" s="372"/>
      <c r="I53" s="372"/>
    </row>
    <row r="54" spans="2:13" s="379" customFormat="1" ht="20.100000000000001" customHeight="1" x14ac:dyDescent="0.2">
      <c r="B54" s="372"/>
      <c r="I54" s="372"/>
    </row>
    <row r="55" spans="2:13" s="379" customFormat="1" ht="20.100000000000001" customHeight="1" x14ac:dyDescent="0.2">
      <c r="B55" s="372"/>
      <c r="I55" s="372"/>
    </row>
    <row r="56" spans="2:13" s="379" customFormat="1" ht="20.100000000000001" customHeight="1" x14ac:dyDescent="0.2">
      <c r="B56" s="372"/>
      <c r="I56" s="372"/>
    </row>
    <row r="57" spans="2:13" s="379" customFormat="1" ht="20.100000000000001" customHeight="1" x14ac:dyDescent="0.2">
      <c r="B57" s="372"/>
      <c r="I57" s="372"/>
    </row>
    <row r="58" spans="2:13" s="379" customFormat="1" ht="20.100000000000001" customHeight="1" x14ac:dyDescent="0.2">
      <c r="B58" s="372"/>
      <c r="I58" s="372"/>
    </row>
    <row r="59" spans="2:13" x14ac:dyDescent="0.2">
      <c r="H59" s="379"/>
      <c r="J59" s="379"/>
      <c r="K59" s="379"/>
      <c r="L59" s="379"/>
      <c r="M59" s="379"/>
    </row>
    <row r="60" spans="2:13" x14ac:dyDescent="0.2">
      <c r="H60" s="379"/>
      <c r="J60" s="379"/>
      <c r="K60" s="379"/>
      <c r="L60" s="379"/>
      <c r="M60" s="379"/>
    </row>
  </sheetData>
  <mergeCells count="19">
    <mergeCell ref="A3:F3"/>
    <mergeCell ref="B5:C5"/>
    <mergeCell ref="H3:M3"/>
    <mergeCell ref="I5:J5"/>
    <mergeCell ref="H7:I7"/>
    <mergeCell ref="J7:K7"/>
    <mergeCell ref="L9:M9"/>
    <mergeCell ref="J45:K45"/>
    <mergeCell ref="C17:D17"/>
    <mergeCell ref="C42:D42"/>
    <mergeCell ref="C43:D43"/>
    <mergeCell ref="J17:K17"/>
    <mergeCell ref="J44:K44"/>
    <mergeCell ref="A46:C46"/>
    <mergeCell ref="H11:H17"/>
    <mergeCell ref="A7:B7"/>
    <mergeCell ref="C7:D7"/>
    <mergeCell ref="H19:H44"/>
    <mergeCell ref="E9:F9"/>
  </mergeCells>
  <phoneticPr fontId="2"/>
  <hyperlinks>
    <hyperlink ref="A46" location="目次!B2" display="目次へ戻る" xr:uid="{00000000-0004-0000-0700-000000000000}"/>
  </hyperlinks>
  <pageMargins left="0.78740157480314965" right="0.78740157480314965" top="0.78740157480314965" bottom="0.78740157480314965" header="0.51181102362204722" footer="0.51181102362204722"/>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S51"/>
  <sheetViews>
    <sheetView showZeros="0" view="pageBreakPreview" zoomScaleNormal="100" zoomScaleSheetLayoutView="100" workbookViewId="0">
      <selection activeCell="M23" sqref="M23"/>
    </sheetView>
  </sheetViews>
  <sheetFormatPr defaultRowHeight="13.2" x14ac:dyDescent="0.2"/>
  <sheetData>
    <row r="1" spans="1:19" x14ac:dyDescent="0.2">
      <c r="A1" t="s">
        <v>64</v>
      </c>
      <c r="K1" s="158" t="s">
        <v>771</v>
      </c>
    </row>
    <row r="13" spans="1:19" ht="25.8" x14ac:dyDescent="0.2">
      <c r="B13" s="2"/>
      <c r="C13" s="603" t="s">
        <v>65</v>
      </c>
      <c r="D13" s="603"/>
      <c r="E13" s="603"/>
      <c r="F13" s="603"/>
      <c r="G13" s="603"/>
      <c r="H13" s="2"/>
      <c r="I13" s="2"/>
      <c r="L13" s="2"/>
      <c r="M13" s="603" t="s">
        <v>65</v>
      </c>
      <c r="N13" s="603"/>
      <c r="O13" s="603"/>
      <c r="P13" s="603"/>
      <c r="Q13" s="603"/>
      <c r="R13" s="2"/>
      <c r="S13" s="2"/>
    </row>
    <row r="21" spans="2:18" x14ac:dyDescent="0.2">
      <c r="B21" s="18" t="s">
        <v>66</v>
      </c>
      <c r="C21" s="606"/>
      <c r="D21" s="606"/>
      <c r="E21" s="606"/>
      <c r="F21" s="606"/>
      <c r="G21" s="606"/>
      <c r="H21" s="606"/>
      <c r="L21" s="18" t="s">
        <v>66</v>
      </c>
      <c r="M21" s="604" t="s">
        <v>874</v>
      </c>
      <c r="N21" s="604"/>
      <c r="O21" s="604"/>
      <c r="P21" s="604"/>
      <c r="Q21" s="604"/>
      <c r="R21" s="604"/>
    </row>
    <row r="22" spans="2:18" x14ac:dyDescent="0.2">
      <c r="B22" s="18" t="s">
        <v>67</v>
      </c>
      <c r="C22" s="607"/>
      <c r="D22" s="607"/>
      <c r="E22" s="607"/>
      <c r="F22" s="607"/>
      <c r="G22" s="607"/>
      <c r="H22" s="607"/>
      <c r="L22" s="18" t="s">
        <v>67</v>
      </c>
      <c r="M22" s="605"/>
      <c r="N22" s="605"/>
      <c r="O22" s="605"/>
      <c r="P22" s="605"/>
      <c r="Q22" s="605"/>
      <c r="R22" s="605"/>
    </row>
    <row r="44" spans="3:18" x14ac:dyDescent="0.2">
      <c r="C44" s="606"/>
      <c r="D44" s="606"/>
      <c r="E44" s="606"/>
      <c r="F44" s="606"/>
      <c r="G44" s="606"/>
      <c r="H44" s="608" t="s">
        <v>57</v>
      </c>
      <c r="I44" s="608"/>
    </row>
    <row r="45" spans="3:18" x14ac:dyDescent="0.2">
      <c r="C45" s="607"/>
      <c r="D45" s="607"/>
      <c r="E45" s="607"/>
      <c r="F45" s="607"/>
      <c r="G45" s="607"/>
      <c r="H45" s="608"/>
      <c r="I45" s="608"/>
      <c r="M45" s="605" t="s">
        <v>509</v>
      </c>
      <c r="N45" s="605"/>
      <c r="O45" s="605"/>
      <c r="P45" s="605"/>
      <c r="Q45" s="605"/>
      <c r="R45" t="s">
        <v>57</v>
      </c>
    </row>
    <row r="49" spans="1:13" x14ac:dyDescent="0.2">
      <c r="C49" t="s">
        <v>728</v>
      </c>
      <c r="M49" t="s">
        <v>728</v>
      </c>
    </row>
    <row r="51" spans="1:13" x14ac:dyDescent="0.2">
      <c r="A51" s="162" t="s">
        <v>193</v>
      </c>
      <c r="K51" s="183"/>
    </row>
  </sheetData>
  <mergeCells count="7">
    <mergeCell ref="C13:G13"/>
    <mergeCell ref="M13:Q13"/>
    <mergeCell ref="M21:R22"/>
    <mergeCell ref="M45:Q45"/>
    <mergeCell ref="C44:G45"/>
    <mergeCell ref="H44:I45"/>
    <mergeCell ref="C21:H22"/>
  </mergeCells>
  <phoneticPr fontId="2"/>
  <hyperlinks>
    <hyperlink ref="A51" location="目次!B2" display="目次へ戻る" xr:uid="{00000000-0004-0000-0800-000000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目次</vt:lpstr>
      <vt:lpstr>１</vt:lpstr>
      <vt:lpstr>２</vt:lpstr>
      <vt:lpstr>３</vt:lpstr>
      <vt:lpstr>４</vt:lpstr>
      <vt:lpstr>５</vt:lpstr>
      <vt:lpstr>６</vt:lpstr>
      <vt:lpstr>７</vt:lpstr>
      <vt:lpstr>８</vt:lpstr>
      <vt:lpstr>９</vt:lpstr>
      <vt:lpstr>10</vt:lpstr>
      <vt:lpstr>11</vt:lpstr>
      <vt:lpstr>12</vt:lpstr>
      <vt:lpstr>13</vt:lpstr>
      <vt:lpstr>14</vt:lpstr>
      <vt:lpstr>15</vt:lpstr>
      <vt:lpstr>16</vt:lpstr>
      <vt:lpstr>17</vt:lpstr>
      <vt:lpstr>18</vt:lpstr>
      <vt:lpstr>19</vt:lpstr>
      <vt:lpstr>20</vt:lpstr>
      <vt:lpstr>21</vt:lpstr>
      <vt:lpstr>22</vt:lpstr>
      <vt:lpstr>'１'!Print_Area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'２'!Print_Area</vt:lpstr>
      <vt:lpstr>'20'!Print_Area</vt:lpstr>
      <vt:lpstr>'21'!Print_Area</vt:lpstr>
      <vt:lpstr>'22'!Print_Area</vt:lpstr>
      <vt:lpstr>'３'!Print_Area</vt:lpstr>
      <vt:lpstr>'４'!Print_Area</vt:lpstr>
      <vt:lpstr>'５'!Print_Area</vt:lpstr>
      <vt:lpstr>'６'!Print_Area</vt:lpstr>
      <vt:lpstr>'７'!Print_Area</vt:lpstr>
      <vt:lpstr>'８'!Print_Area</vt:lpstr>
      <vt:lpstr>'９'!Print_Area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hirafuji</dc:creator>
  <cp:lastModifiedBy>iwate-ed</cp:lastModifiedBy>
  <cp:lastPrinted>2024-03-19T09:34:35Z</cp:lastPrinted>
  <dcterms:created xsi:type="dcterms:W3CDTF">2003-04-15T05:34:56Z</dcterms:created>
  <dcterms:modified xsi:type="dcterms:W3CDTF">2024-03-30T03:20:49Z</dcterms:modified>
</cp:coreProperties>
</file>